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</workbook>
</file>

<file path=xl/calcChain.xml><?xml version="1.0" encoding="utf-8"?>
<calcChain xmlns="http://schemas.openxmlformats.org/spreadsheetml/2006/main"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7" s="1"/>
  <c r="H57" s="1"/>
  <c r="E56"/>
  <c r="H56" s="1"/>
  <c r="E55"/>
  <c r="H55" s="1"/>
  <c r="E54"/>
  <c r="H54" s="1"/>
  <c r="G53"/>
  <c r="F53"/>
  <c r="D53"/>
  <c r="C53"/>
  <c r="E53" s="1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G43"/>
  <c r="F43"/>
  <c r="D43"/>
  <c r="C43"/>
  <c r="E43" s="1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G33"/>
  <c r="F33"/>
  <c r="D33"/>
  <c r="C33"/>
  <c r="E33" s="1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G13"/>
  <c r="F13"/>
  <c r="D13"/>
  <c r="C13"/>
  <c r="E13" s="1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G77" s="1"/>
  <c r="F5"/>
  <c r="F77" s="1"/>
  <c r="D5"/>
  <c r="D77" s="1"/>
  <c r="C5"/>
  <c r="C77" s="1"/>
  <c r="G16" i="8"/>
  <c r="F16"/>
  <c r="D16"/>
  <c r="C16"/>
  <c r="E14"/>
  <c r="H14" s="1"/>
  <c r="E12"/>
  <c r="H12" s="1"/>
  <c r="E10"/>
  <c r="H10" s="1"/>
  <c r="E8"/>
  <c r="H8" s="1"/>
  <c r="E6"/>
  <c r="H6" s="1"/>
  <c r="H44" i="4"/>
  <c r="G44"/>
  <c r="F44"/>
  <c r="E44"/>
  <c r="D44"/>
  <c r="C44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E40" i="5"/>
  <c r="H40" s="1"/>
  <c r="E39"/>
  <c r="H39" s="1"/>
  <c r="E38"/>
  <c r="H38" s="1"/>
  <c r="E37"/>
  <c r="H37" s="1"/>
  <c r="H36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H25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H16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G6"/>
  <c r="F6"/>
  <c r="E6"/>
  <c r="D6"/>
  <c r="C6"/>
  <c r="E5" i="6" l="1"/>
  <c r="H16" i="8"/>
  <c r="E16"/>
  <c r="H6" i="5"/>
  <c r="H42" s="1"/>
  <c r="E77" i="6" l="1"/>
  <c r="H5"/>
  <c r="H77" s="1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<sst xmlns="http://schemas.openxmlformats.org/spreadsheetml/2006/main" count="268" uniqueCount="210">
  <si>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</si>
  <si>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</si>
  <si>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</si>
  <si>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</si>
  <si>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</si>
  <si>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</si>
  <si>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</si>
  <si>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</si>
  <si>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</si>
  <si>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</si>
  <si>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</si>
  <si>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</si>
  <si>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</si>
  <si>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</si>
  <si>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</si>
  <si>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</si>
  <si>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</si>
  <si>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</si>
  <si>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</si>
  <si>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</si>
  <si>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</si>
  <si>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</si>
  <si>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</si>
  <si>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</si>
  <si>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</si>
  <si>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</si>
  <si>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</si>
  <si>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</si>
  <si>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</si>
  <si>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</si>
  <si>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</si>
  <si>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</si>
  <si>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</si>
  <si>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</si>
  <si>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</si>
  <si>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</si>
  <si>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</si>
  <si>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</si>
  <si>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</si>
  <si>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</si>
  <si>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</si>
  <si>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</si>
  <si>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</si>
  <si>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</si>
  <si>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</si>
  <si>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</si>
  <si>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</si>
  <si>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</si>
  <si>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</si>
  <si>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</si>
  <si>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</si>
  <si>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</si>
  <si>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</si>
  <si>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</si>
  <si>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</si>
  <si>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</si>
  <si>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</si>
  <si>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</si>
  <si>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</si>
  <si>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</si>
  <si>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</si>
  <si>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</si>
  <si>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</si>
  <si>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</si>
  <si>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</si>
  <si>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</si>
  <si>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</si>
  <si>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</si>
  <si>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</si>
  <si>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</si>
  <si>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</si>
  <si>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</si>
  <si>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</si>
  <si>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</si>
  <si>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</si>
  <si>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</si>
  <si>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</si>
  <si>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</si>
  <si>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</si>
  <si>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</si>
  <si>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</si>
  <si>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</si>
  <si>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</si>
  <si>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</si>
  <si>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</si>
  <si>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</si>
  <si>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</si>
  <si>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</si>
  <si>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</si>
  <si>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</si>
  <si>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</si>
  <si>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</si>
  <si>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</si>
  <si>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</si>
  <si>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</si>
  <si>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</si>
  <si>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</si>
  <si>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</si>
  <si>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</si>
  <si>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</si>
  <si>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</si>
  <si>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</si>
  <si>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</si>
  <si>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</si>
  <si>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</si>
  <si>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</si>
  <si>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</si>
  <si>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</si>
  <si>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</si>
  <si>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</si>
  <si>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</si>
  <si>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</si>
  <si>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</si>
  <si>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</si>
  <si>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</si>
  <si>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</si>
  <si>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</si>
  <si>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</si>
  <si>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</si>
  <si>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</si>
  <si>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</si>
  <si>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</si>
  <si>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</si>
  <si>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</si>
  <si>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</si>
  <si>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</si>
  <si>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</si>
  <si>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</si>
  <si>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</si>
  <si>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</si>
  <si>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</si>
  <si>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</si>
  <si>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</si>
  <si>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</si>
  <si>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</si>
  <si>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</si>
  <si>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</si>
  <si>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</si>
  <si>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</si>
  <si>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</si>
  <si>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</si>
  <si>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</si>
  <si>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</si>
  <si>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</si>
  <si>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</si>
  <si>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</si>
  <si>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</si>
  <si>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</si>
  <si>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</si>
  <si>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</si>
  <si>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</si>
  <si>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</si>
  <si>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</si>
  <si>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</si>
  <si>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</si>
  <si>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</si>
  <si>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</si>
  <si>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</si>
  <si>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</si>
  <si>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</si>
  <si>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</si>
  <si>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</si>
  <si>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</si>
  <si>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</si>
  <si>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</si>
  <si>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</si>
  <si>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</si>
  <si>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</si>
  <si>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</si>
  <si>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</si>
  <si>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</si>
  <si>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</si>
  <si>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</si>
  <si>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</si>
  <si>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</si>
  <si>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</si>
  <si>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</si>
  <si>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</si>
  <si>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</si>
  <si>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</si>
  <si>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</si>
  <si>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</si>
  <si>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</si>
  <si>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</si>
  <si>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</si>
  <si>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</si>
  <si>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</si>
  <si>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</si>
  <si>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</si>
  <si>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</si>
  <si>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</si>
  <si>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</si>
  <si>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</si>
  <si>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</si>
  <si>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</si>
  <si>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</si>
  <si>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</si>
  <si>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</si>
  <si>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</si>
  <si>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</si>
  <si>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</si>
  <si>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</si>
  <si>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</si>
  <si>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</si>
  <si>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</si>
  <si>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</si>
  <si>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MUNICIPIO MOROLEON GTO.
ESTADO ANALÍTICO DEL EJERCICIO DEL PRESUPUESTO DE EGRESOS
Clasificación Funcional (Finalidad y Función)
Del 1 de Enero al AL 31 DE DICIEMBRE DEL 2018</t>
  </si>
  <si>
    <t>MUNICIPIO MOROLEON GTO.
ESTADO ANALÍTICO DEL EJERCICIO DEL PRESUPUESTO DE EGRESOS
Clasificación Administrativa
Del 1 de Enero al  31 DE DICIEMBRE DEL 2018</t>
  </si>
  <si>
    <t>MUNICIPIO MOROLEON GTO.
ESTADO ANALÍTICO DEL EJERCICIO DEL PRESUPUESTO DE EGRESOS
Clasificación Económica (por Tipo de Gasto)
Del 1 de Enero al 31 DE DICIEMBRE DEL 2018</t>
  </si>
  <si>
    <t>MUNICIPIO MOROLEON GTO.
ESTADO ANALÍTICO DEL EJERCICIO DEL PRESUPUESTO DE EGRESOS
Clasificación por Objeto del Gasto (Capítulo y Concepto)
Del 1 de Enero al 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</si>
</sst>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>
      <selection activeCell="C81" sqref="C81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48" t="s">
        <v>209</v>
      </c>
      <c r="B1" s="49"/>
      <c r="C1" s="49"/>
      <c r="D1" s="49"/>
      <c r="E1" s="49"/>
      <c r="F1" s="49"/>
      <c r="G1" s="49"/>
      <c r="H1" s="50"/>
    </row>
    <row r="2" spans="1:8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 t="s">
        <v>61</v>
      </c>
      <c r="B5" s="7"/>
      <c r="C5" s="14">
        <f>SUM(C6:C12)</f>
        <v>110443839.37</v>
      </c>
      <c r="D5" s="14">
        <f>SUM(D6:D12)</f>
        <v>6829239.4799999995</v>
      </c>
      <c r="E5" s="14">
        <f>C5+D5</f>
        <v>117273078.85000001</v>
      </c>
      <c r="F5" s="14">
        <f>SUM(F6:F12)</f>
        <v>105164738.73999998</v>
      </c>
      <c r="G5" s="14">
        <f>SUM(G6:G12)</f>
        <v>104135077.78999999</v>
      </c>
      <c r="H5" s="14">
        <f>E5-F5</f>
        <v>12108340.110000029</v>
      </c>
    </row>
    <row r="6" spans="1:8">
      <c r="A6" s="5"/>
      <c r="B6" s="11" t="s">
        <v>70</v>
      </c>
      <c r="C6" s="15">
        <v>56446892.219999999</v>
      </c>
      <c r="D6" s="15">
        <v>1232398.67</v>
      </c>
      <c r="E6" s="15">
        <f t="shared" ref="E6:E69" si="0">C6+D6</f>
        <v>57679290.890000001</v>
      </c>
      <c r="F6" s="15">
        <v>54601493.969999999</v>
      </c>
      <c r="G6" s="15">
        <v>54236948.810000002</v>
      </c>
      <c r="H6" s="15">
        <f t="shared" ref="H6:H69" si="1">E6-F6</f>
        <v>3077796.9200000018</v>
      </c>
    </row>
    <row r="7" spans="1:8">
      <c r="A7" s="5"/>
      <c r="B7" s="11" t="s">
        <v>71</v>
      </c>
      <c r="C7" s="15">
        <v>1751614.21</v>
      </c>
      <c r="D7" s="15">
        <v>-118213.08</v>
      </c>
      <c r="E7" s="15">
        <f t="shared" si="0"/>
        <v>1633401.13</v>
      </c>
      <c r="F7" s="15">
        <v>1143096.9099999999</v>
      </c>
      <c r="G7" s="15">
        <v>1089201.5</v>
      </c>
      <c r="H7" s="15">
        <f t="shared" si="1"/>
        <v>490304.22</v>
      </c>
    </row>
    <row r="8" spans="1:8">
      <c r="A8" s="5"/>
      <c r="B8" s="11" t="s">
        <v>72</v>
      </c>
      <c r="C8" s="15">
        <v>15212883.939999999</v>
      </c>
      <c r="D8" s="15">
        <v>-917822.21</v>
      </c>
      <c r="E8" s="15">
        <f t="shared" si="0"/>
        <v>14295061.73</v>
      </c>
      <c r="F8" s="15">
        <v>12670105.359999999</v>
      </c>
      <c r="G8" s="15">
        <v>12557944.27</v>
      </c>
      <c r="H8" s="15">
        <f t="shared" si="1"/>
        <v>1624956.370000001</v>
      </c>
    </row>
    <row r="9" spans="1:8">
      <c r="A9" s="5"/>
      <c r="B9" s="11" t="s">
        <v>35</v>
      </c>
      <c r="C9" s="15">
        <v>1060000</v>
      </c>
      <c r="D9" s="15">
        <v>-236500</v>
      </c>
      <c r="E9" s="15">
        <f t="shared" si="0"/>
        <v>823500</v>
      </c>
      <c r="F9" s="15">
        <v>811198.57</v>
      </c>
      <c r="G9" s="15">
        <v>811198.57</v>
      </c>
      <c r="H9" s="15">
        <f t="shared" si="1"/>
        <v>12301.430000000051</v>
      </c>
    </row>
    <row r="10" spans="1:8">
      <c r="A10" s="5"/>
      <c r="B10" s="11" t="s">
        <v>73</v>
      </c>
      <c r="C10" s="15">
        <v>35969949</v>
      </c>
      <c r="D10" s="15">
        <v>6871876.0999999996</v>
      </c>
      <c r="E10" s="15">
        <f t="shared" si="0"/>
        <v>42841825.100000001</v>
      </c>
      <c r="F10" s="15">
        <v>35938843.93</v>
      </c>
      <c r="G10" s="15">
        <v>35439784.640000001</v>
      </c>
      <c r="H10" s="15">
        <f t="shared" si="1"/>
        <v>6902981.1700000018</v>
      </c>
    </row>
    <row r="11" spans="1:8">
      <c r="A11" s="5"/>
      <c r="B11" s="11" t="s">
        <v>36</v>
      </c>
      <c r="C11" s="15">
        <v>2500</v>
      </c>
      <c r="D11" s="15">
        <v>-2500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4" t="s">
        <v>62</v>
      </c>
      <c r="B13" s="7"/>
      <c r="C13" s="15">
        <f>SUM(C14:C22)</f>
        <v>13759402.59</v>
      </c>
      <c r="D13" s="15">
        <f>SUM(D14:D22)</f>
        <v>8560305.25</v>
      </c>
      <c r="E13" s="15">
        <f t="shared" si="0"/>
        <v>22319707.84</v>
      </c>
      <c r="F13" s="15">
        <f>SUM(F14:F22)</f>
        <v>20005848.719999999</v>
      </c>
      <c r="G13" s="15">
        <f>SUM(G14:G22)</f>
        <v>19938869.919999998</v>
      </c>
      <c r="H13" s="15">
        <f t="shared" si="1"/>
        <v>2313859.120000001</v>
      </c>
    </row>
    <row r="14" spans="1:8">
      <c r="A14" s="5"/>
      <c r="B14" s="11" t="s">
        <v>75</v>
      </c>
      <c r="C14" s="15">
        <v>1416738.23</v>
      </c>
      <c r="D14" s="15">
        <v>26970.73</v>
      </c>
      <c r="E14" s="15">
        <f t="shared" si="0"/>
        <v>1443708.96</v>
      </c>
      <c r="F14" s="15">
        <v>977852.03</v>
      </c>
      <c r="G14" s="15">
        <v>977202.03</v>
      </c>
      <c r="H14" s="15">
        <f t="shared" si="1"/>
        <v>465856.92999999993</v>
      </c>
    </row>
    <row r="15" spans="1:8">
      <c r="A15" s="5"/>
      <c r="B15" s="11" t="s">
        <v>76</v>
      </c>
      <c r="C15" s="15">
        <v>943131.64</v>
      </c>
      <c r="D15" s="15">
        <v>250070.04</v>
      </c>
      <c r="E15" s="15">
        <f t="shared" si="0"/>
        <v>1193201.68</v>
      </c>
      <c r="F15" s="15">
        <v>1071839.06</v>
      </c>
      <c r="G15" s="15">
        <v>1021805.26</v>
      </c>
      <c r="H15" s="15">
        <f t="shared" si="1"/>
        <v>121362.61999999988</v>
      </c>
    </row>
    <row r="16" spans="1:8">
      <c r="A16" s="5"/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5"/>
      <c r="B17" s="11" t="s">
        <v>78</v>
      </c>
      <c r="C17" s="15">
        <v>1894918</v>
      </c>
      <c r="D17" s="15">
        <v>1886151.99</v>
      </c>
      <c r="E17" s="15">
        <f t="shared" si="0"/>
        <v>3781069.99</v>
      </c>
      <c r="F17" s="15">
        <v>3347604.16</v>
      </c>
      <c r="G17" s="15">
        <v>3336006.16</v>
      </c>
      <c r="H17" s="15">
        <f t="shared" si="1"/>
        <v>433465.83000000007</v>
      </c>
    </row>
    <row r="18" spans="1:8">
      <c r="A18" s="5"/>
      <c r="B18" s="11" t="s">
        <v>79</v>
      </c>
      <c r="C18" s="15">
        <v>265095.40000000002</v>
      </c>
      <c r="D18" s="15">
        <v>1101030</v>
      </c>
      <c r="E18" s="15">
        <f t="shared" si="0"/>
        <v>1366125.4</v>
      </c>
      <c r="F18" s="15">
        <v>1270882.1299999999</v>
      </c>
      <c r="G18" s="15">
        <v>1270882.1299999999</v>
      </c>
      <c r="H18" s="15">
        <f t="shared" si="1"/>
        <v>95243.270000000019</v>
      </c>
    </row>
    <row r="19" spans="1:8">
      <c r="A19" s="5"/>
      <c r="B19" s="11" t="s">
        <v>80</v>
      </c>
      <c r="C19" s="15">
        <v>6833942.4800000004</v>
      </c>
      <c r="D19" s="15">
        <v>2785460.67</v>
      </c>
      <c r="E19" s="15">
        <f t="shared" si="0"/>
        <v>9619403.1500000004</v>
      </c>
      <c r="F19" s="15">
        <v>9080866.7599999998</v>
      </c>
      <c r="G19" s="15">
        <v>9079229.7599999998</v>
      </c>
      <c r="H19" s="15">
        <f t="shared" si="1"/>
        <v>538536.3900000006</v>
      </c>
    </row>
    <row r="20" spans="1:8">
      <c r="A20" s="5"/>
      <c r="B20" s="11" t="s">
        <v>81</v>
      </c>
      <c r="C20" s="15">
        <v>379848.2</v>
      </c>
      <c r="D20" s="15">
        <v>1726466.5</v>
      </c>
      <c r="E20" s="15">
        <f t="shared" si="0"/>
        <v>2106314.7000000002</v>
      </c>
      <c r="F20" s="15">
        <v>1936497.93</v>
      </c>
      <c r="G20" s="15">
        <v>1936497.93</v>
      </c>
      <c r="H20" s="15">
        <f t="shared" si="1"/>
        <v>169816.77000000025</v>
      </c>
    </row>
    <row r="21" spans="1:8">
      <c r="A21" s="5"/>
      <c r="B21" s="11" t="s">
        <v>82</v>
      </c>
      <c r="C21" s="15">
        <v>20000</v>
      </c>
      <c r="D21" s="15">
        <v>768800</v>
      </c>
      <c r="E21" s="15">
        <f t="shared" si="0"/>
        <v>788800</v>
      </c>
      <c r="F21" s="15">
        <v>788800</v>
      </c>
      <c r="G21" s="15">
        <v>788800</v>
      </c>
      <c r="H21" s="15">
        <f t="shared" si="1"/>
        <v>0</v>
      </c>
    </row>
    <row r="22" spans="1:8">
      <c r="A22" s="5"/>
      <c r="B22" s="11" t="s">
        <v>83</v>
      </c>
      <c r="C22" s="15">
        <v>2005728.64</v>
      </c>
      <c r="D22" s="15">
        <v>15355.32</v>
      </c>
      <c r="E22" s="15">
        <f t="shared" si="0"/>
        <v>2021083.96</v>
      </c>
      <c r="F22" s="15">
        <v>1531506.65</v>
      </c>
      <c r="G22" s="15">
        <v>1528446.65</v>
      </c>
      <c r="H22" s="15">
        <f t="shared" si="1"/>
        <v>489577.31000000006</v>
      </c>
    </row>
    <row r="23" spans="1:8">
      <c r="A23" s="44" t="s">
        <v>63</v>
      </c>
      <c r="B23" s="7"/>
      <c r="C23" s="15">
        <f>SUM(C24:C32)</f>
        <v>14689647.199999999</v>
      </c>
      <c r="D23" s="15">
        <f>SUM(D24:D32)</f>
        <v>13569298.140000001</v>
      </c>
      <c r="E23" s="15">
        <f t="shared" si="0"/>
        <v>28258945.34</v>
      </c>
      <c r="F23" s="15">
        <f>SUM(F24:F32)</f>
        <v>25038214.609999999</v>
      </c>
      <c r="G23" s="15">
        <f>SUM(G24:G32)</f>
        <v>23654423.120000001</v>
      </c>
      <c r="H23" s="15">
        <f t="shared" si="1"/>
        <v>3220730.7300000004</v>
      </c>
    </row>
    <row r="24" spans="1:8">
      <c r="A24" s="5"/>
      <c r="B24" s="11" t="s">
        <v>84</v>
      </c>
      <c r="C24" s="15">
        <v>3657523.84</v>
      </c>
      <c r="D24" s="15">
        <v>365580</v>
      </c>
      <c r="E24" s="15">
        <f t="shared" si="0"/>
        <v>4023103.84</v>
      </c>
      <c r="F24" s="15">
        <v>3504437.02</v>
      </c>
      <c r="G24" s="15">
        <v>3504437.02</v>
      </c>
      <c r="H24" s="15">
        <f t="shared" si="1"/>
        <v>518666.81999999983</v>
      </c>
    </row>
    <row r="25" spans="1:8">
      <c r="A25" s="5"/>
      <c r="B25" s="11" t="s">
        <v>85</v>
      </c>
      <c r="C25" s="15">
        <v>475504</v>
      </c>
      <c r="D25" s="15">
        <v>739555</v>
      </c>
      <c r="E25" s="15">
        <f t="shared" si="0"/>
        <v>1215059</v>
      </c>
      <c r="F25" s="15">
        <v>1002537.66</v>
      </c>
      <c r="G25" s="15">
        <v>976130.6</v>
      </c>
      <c r="H25" s="15">
        <f t="shared" si="1"/>
        <v>212521.33999999997</v>
      </c>
    </row>
    <row r="26" spans="1:8">
      <c r="A26" s="5"/>
      <c r="B26" s="11" t="s">
        <v>86</v>
      </c>
      <c r="C26" s="15">
        <v>765572.85</v>
      </c>
      <c r="D26" s="15">
        <v>4061324.4</v>
      </c>
      <c r="E26" s="15">
        <f t="shared" si="0"/>
        <v>4826897.25</v>
      </c>
      <c r="F26" s="15">
        <v>4374793.3099999996</v>
      </c>
      <c r="G26" s="15">
        <v>4374793.3099999996</v>
      </c>
      <c r="H26" s="15">
        <f t="shared" si="1"/>
        <v>452103.94000000041</v>
      </c>
    </row>
    <row r="27" spans="1:8">
      <c r="A27" s="5"/>
      <c r="B27" s="11" t="s">
        <v>87</v>
      </c>
      <c r="C27" s="15">
        <v>474800</v>
      </c>
      <c r="D27" s="15">
        <v>-82179.320000000007</v>
      </c>
      <c r="E27" s="15">
        <f t="shared" si="0"/>
        <v>392620.68</v>
      </c>
      <c r="F27" s="15">
        <v>307556.02</v>
      </c>
      <c r="G27" s="15">
        <v>307556.02</v>
      </c>
      <c r="H27" s="15">
        <f t="shared" si="1"/>
        <v>85064.659999999974</v>
      </c>
    </row>
    <row r="28" spans="1:8">
      <c r="A28" s="5"/>
      <c r="B28" s="11" t="s">
        <v>88</v>
      </c>
      <c r="C28" s="15">
        <v>1174640.7</v>
      </c>
      <c r="D28" s="15">
        <v>-73410.399999999994</v>
      </c>
      <c r="E28" s="15">
        <f t="shared" si="0"/>
        <v>1101230.3</v>
      </c>
      <c r="F28" s="15">
        <v>711535.35</v>
      </c>
      <c r="G28" s="15">
        <v>711535.35</v>
      </c>
      <c r="H28" s="15">
        <f t="shared" si="1"/>
        <v>389694.95000000007</v>
      </c>
    </row>
    <row r="29" spans="1:8">
      <c r="A29" s="5"/>
      <c r="B29" s="11" t="s">
        <v>89</v>
      </c>
      <c r="C29" s="15">
        <v>1210999.92</v>
      </c>
      <c r="D29" s="15">
        <v>303973</v>
      </c>
      <c r="E29" s="15">
        <f t="shared" si="0"/>
        <v>1514972.92</v>
      </c>
      <c r="F29" s="15">
        <v>1060489.29</v>
      </c>
      <c r="G29" s="15">
        <v>1060489.29</v>
      </c>
      <c r="H29" s="15">
        <f t="shared" si="1"/>
        <v>454483.62999999989</v>
      </c>
    </row>
    <row r="30" spans="1:8">
      <c r="A30" s="5"/>
      <c r="B30" s="11" t="s">
        <v>90</v>
      </c>
      <c r="C30" s="15">
        <v>562924.69999999995</v>
      </c>
      <c r="D30" s="15">
        <v>238052.56</v>
      </c>
      <c r="E30" s="15">
        <f t="shared" si="0"/>
        <v>800977.26</v>
      </c>
      <c r="F30" s="15">
        <v>460778.8</v>
      </c>
      <c r="G30" s="15">
        <v>460778.8</v>
      </c>
      <c r="H30" s="15">
        <f t="shared" si="1"/>
        <v>340198.46</v>
      </c>
    </row>
    <row r="31" spans="1:8">
      <c r="A31" s="5"/>
      <c r="B31" s="11" t="s">
        <v>91</v>
      </c>
      <c r="C31" s="15">
        <v>1380400</v>
      </c>
      <c r="D31" s="15">
        <v>2008900</v>
      </c>
      <c r="E31" s="15">
        <f t="shared" si="0"/>
        <v>3389300</v>
      </c>
      <c r="F31" s="15">
        <v>3098956.42</v>
      </c>
      <c r="G31" s="15">
        <v>3098956.42</v>
      </c>
      <c r="H31" s="15">
        <f t="shared" si="1"/>
        <v>290343.58000000007</v>
      </c>
    </row>
    <row r="32" spans="1:8">
      <c r="A32" s="5"/>
      <c r="B32" s="11" t="s">
        <v>19</v>
      </c>
      <c r="C32" s="15">
        <v>4987281.1900000004</v>
      </c>
      <c r="D32" s="15">
        <v>6007502.9000000004</v>
      </c>
      <c r="E32" s="15">
        <f t="shared" si="0"/>
        <v>10994784.09</v>
      </c>
      <c r="F32" s="15">
        <v>10517130.74</v>
      </c>
      <c r="G32" s="15">
        <v>9159746.3100000005</v>
      </c>
      <c r="H32" s="15">
        <f t="shared" si="1"/>
        <v>477653.34999999963</v>
      </c>
    </row>
    <row r="33" spans="1:8">
      <c r="A33" s="44" t="s">
        <v>64</v>
      </c>
      <c r="B33" s="7"/>
      <c r="C33" s="15">
        <f>SUM(C34:C42)</f>
        <v>19591010.760000002</v>
      </c>
      <c r="D33" s="15">
        <f>SUM(D34:D42)</f>
        <v>20907468.789999999</v>
      </c>
      <c r="E33" s="15">
        <f t="shared" si="0"/>
        <v>40498479.549999997</v>
      </c>
      <c r="F33" s="15">
        <f>SUM(F34:F42)</f>
        <v>37895602.710000001</v>
      </c>
      <c r="G33" s="15">
        <f>SUM(G34:G42)</f>
        <v>29985766.710000001</v>
      </c>
      <c r="H33" s="15">
        <f t="shared" si="1"/>
        <v>2602876.8399999961</v>
      </c>
    </row>
    <row r="34" spans="1:8">
      <c r="A34" s="5"/>
      <c r="B34" s="11" t="s">
        <v>92</v>
      </c>
      <c r="C34" s="15">
        <v>9722777.3000000007</v>
      </c>
      <c r="D34" s="15">
        <v>4809627.53</v>
      </c>
      <c r="E34" s="15">
        <f t="shared" si="0"/>
        <v>14532404.830000002</v>
      </c>
      <c r="F34" s="15">
        <v>14532399.640000001</v>
      </c>
      <c r="G34" s="15">
        <v>14385602.4</v>
      </c>
      <c r="H34" s="15">
        <f t="shared" si="1"/>
        <v>5.1900000013411045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5079262.18</v>
      </c>
      <c r="D37" s="15">
        <v>16097841.26</v>
      </c>
      <c r="E37" s="15">
        <f t="shared" si="0"/>
        <v>21177103.439999998</v>
      </c>
      <c r="F37" s="15">
        <v>18597816.07</v>
      </c>
      <c r="G37" s="15">
        <v>15596640.310000001</v>
      </c>
      <c r="H37" s="15">
        <f t="shared" si="1"/>
        <v>2579287.3699999973</v>
      </c>
    </row>
    <row r="38" spans="1:8">
      <c r="A38" s="5"/>
      <c r="B38" s="11" t="s">
        <v>41</v>
      </c>
      <c r="C38" s="15">
        <v>4788971.28</v>
      </c>
      <c r="D38" s="15">
        <v>0</v>
      </c>
      <c r="E38" s="15">
        <f t="shared" si="0"/>
        <v>4788971.28</v>
      </c>
      <c r="F38" s="15">
        <v>4765387</v>
      </c>
      <c r="G38" s="15">
        <v>3524</v>
      </c>
      <c r="H38" s="15">
        <f t="shared" si="1"/>
        <v>23584.280000000261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4" t="s">
        <v>65</v>
      </c>
      <c r="B43" s="7"/>
      <c r="C43" s="15">
        <f>SUM(C44:C52)</f>
        <v>116620.95999999999</v>
      </c>
      <c r="D43" s="15">
        <f>SUM(D44:D52)</f>
        <v>8404775.7699999996</v>
      </c>
      <c r="E43" s="15">
        <f t="shared" si="0"/>
        <v>8521396.7300000004</v>
      </c>
      <c r="F43" s="15">
        <f>SUM(F44:F52)</f>
        <v>7619944.1700000009</v>
      </c>
      <c r="G43" s="15">
        <f>SUM(G44:G52)</f>
        <v>7573954.1499999994</v>
      </c>
      <c r="H43" s="15">
        <f t="shared" si="1"/>
        <v>901452.55999999959</v>
      </c>
    </row>
    <row r="44" spans="1:8">
      <c r="A44" s="5"/>
      <c r="B44" s="11" t="s">
        <v>99</v>
      </c>
      <c r="C44" s="15">
        <v>2000</v>
      </c>
      <c r="D44" s="15">
        <v>400390.62</v>
      </c>
      <c r="E44" s="15">
        <f t="shared" si="0"/>
        <v>402390.62</v>
      </c>
      <c r="F44" s="15">
        <v>275416.57</v>
      </c>
      <c r="G44" s="15">
        <v>259416.55</v>
      </c>
      <c r="H44" s="15">
        <f t="shared" si="1"/>
        <v>126974.04999999999</v>
      </c>
    </row>
    <row r="45" spans="1:8">
      <c r="A45" s="5"/>
      <c r="B45" s="11" t="s">
        <v>100</v>
      </c>
      <c r="C45" s="15">
        <v>9000</v>
      </c>
      <c r="D45" s="15">
        <v>28670</v>
      </c>
      <c r="E45" s="15">
        <f t="shared" si="0"/>
        <v>37670</v>
      </c>
      <c r="F45" s="15">
        <v>28396</v>
      </c>
      <c r="G45" s="15">
        <v>28396</v>
      </c>
      <c r="H45" s="15">
        <f t="shared" si="1"/>
        <v>9274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6570429.4000000004</v>
      </c>
      <c r="E47" s="15">
        <f t="shared" si="0"/>
        <v>6570429.4000000004</v>
      </c>
      <c r="F47" s="15">
        <v>6498420</v>
      </c>
      <c r="G47" s="15">
        <v>6468430</v>
      </c>
      <c r="H47" s="15">
        <f t="shared" si="1"/>
        <v>72009.400000000373</v>
      </c>
    </row>
    <row r="48" spans="1:8">
      <c r="A48" s="5"/>
      <c r="B48" s="11" t="s">
        <v>103</v>
      </c>
      <c r="C48" s="15">
        <v>53620.959999999999</v>
      </c>
      <c r="D48" s="15">
        <v>76000.039999999994</v>
      </c>
      <c r="E48" s="15">
        <f t="shared" si="0"/>
        <v>129621</v>
      </c>
      <c r="F48" s="15">
        <v>85635.839999999997</v>
      </c>
      <c r="G48" s="15">
        <v>85635.839999999997</v>
      </c>
      <c r="H48" s="15">
        <f t="shared" si="1"/>
        <v>43985.16</v>
      </c>
    </row>
    <row r="49" spans="1:8">
      <c r="A49" s="5"/>
      <c r="B49" s="11" t="s">
        <v>104</v>
      </c>
      <c r="C49" s="15">
        <v>52000</v>
      </c>
      <c r="D49" s="15">
        <v>1296285.71</v>
      </c>
      <c r="E49" s="15">
        <f t="shared" si="0"/>
        <v>1348285.71</v>
      </c>
      <c r="F49" s="15">
        <v>714450.56</v>
      </c>
      <c r="G49" s="15">
        <v>714450.56</v>
      </c>
      <c r="H49" s="15">
        <f t="shared" si="1"/>
        <v>633835.14999999991</v>
      </c>
    </row>
    <row r="50" spans="1:8">
      <c r="A50" s="5"/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0</v>
      </c>
      <c r="D52" s="15">
        <v>33000</v>
      </c>
      <c r="E52" s="15">
        <f t="shared" si="0"/>
        <v>33000</v>
      </c>
      <c r="F52" s="15">
        <v>17625.2</v>
      </c>
      <c r="G52" s="15">
        <v>17625.2</v>
      </c>
      <c r="H52" s="15">
        <f t="shared" si="1"/>
        <v>15374.8</v>
      </c>
    </row>
    <row r="53" spans="1:8">
      <c r="A53" s="44" t="s">
        <v>66</v>
      </c>
      <c r="B53" s="7"/>
      <c r="C53" s="15">
        <f>SUM(C54:C56)</f>
        <v>6223234.5999999996</v>
      </c>
      <c r="D53" s="15">
        <f>SUM(D54:D56)</f>
        <v>104155619.50999999</v>
      </c>
      <c r="E53" s="15">
        <f t="shared" si="0"/>
        <v>110378854.10999998</v>
      </c>
      <c r="F53" s="15">
        <f>SUM(F54:F56)</f>
        <v>88043857.899999991</v>
      </c>
      <c r="G53" s="15">
        <f>SUM(G54:G56)</f>
        <v>77495637.460000008</v>
      </c>
      <c r="H53" s="15">
        <f t="shared" si="1"/>
        <v>22334996.209999993</v>
      </c>
    </row>
    <row r="54" spans="1:8">
      <c r="A54" s="5"/>
      <c r="B54" s="11" t="s">
        <v>108</v>
      </c>
      <c r="C54" s="15">
        <v>6213234.5999999996</v>
      </c>
      <c r="D54" s="15">
        <v>96629870.239999995</v>
      </c>
      <c r="E54" s="15">
        <f t="shared" si="0"/>
        <v>102843104.83999999</v>
      </c>
      <c r="F54" s="15">
        <v>82561356.829999998</v>
      </c>
      <c r="G54" s="15">
        <v>72227784.260000005</v>
      </c>
      <c r="H54" s="15">
        <f t="shared" si="1"/>
        <v>20281748.00999999</v>
      </c>
    </row>
    <row r="55" spans="1:8">
      <c r="A55" s="5"/>
      <c r="B55" s="11" t="s">
        <v>109</v>
      </c>
      <c r="C55" s="15">
        <v>10000</v>
      </c>
      <c r="D55" s="15">
        <v>6514856.4299999997</v>
      </c>
      <c r="E55" s="15">
        <f t="shared" si="0"/>
        <v>6524856.4299999997</v>
      </c>
      <c r="F55" s="15">
        <v>5023860.97</v>
      </c>
      <c r="G55" s="15">
        <v>5023860.97</v>
      </c>
      <c r="H55" s="15">
        <f t="shared" si="1"/>
        <v>1500995.46</v>
      </c>
    </row>
    <row r="56" spans="1:8">
      <c r="A56" s="5"/>
      <c r="B56" s="11" t="s">
        <v>110</v>
      </c>
      <c r="C56" s="15">
        <v>0</v>
      </c>
      <c r="D56" s="15">
        <v>1010892.84</v>
      </c>
      <c r="E56" s="15">
        <f t="shared" si="0"/>
        <v>1010892.84</v>
      </c>
      <c r="F56" s="15">
        <v>458640.1</v>
      </c>
      <c r="G56" s="15">
        <v>243992.23</v>
      </c>
      <c r="H56" s="15">
        <f t="shared" si="1"/>
        <v>552252.74</v>
      </c>
    </row>
    <row r="57" spans="1:8">
      <c r="A57" s="44" t="s">
        <v>67</v>
      </c>
      <c r="B57" s="7"/>
      <c r="C57" s="15">
        <f>SUM(C58:C64)</f>
        <v>105463.93</v>
      </c>
      <c r="D57" s="15">
        <f>SUM(D58:D64)</f>
        <v>24536.07</v>
      </c>
      <c r="E57" s="15">
        <f t="shared" si="0"/>
        <v>130000</v>
      </c>
      <c r="F57" s="15">
        <f>SUM(F58:F64)</f>
        <v>0</v>
      </c>
      <c r="G57" s="15">
        <f>SUM(G58:G64)</f>
        <v>0</v>
      </c>
      <c r="H57" s="15">
        <f t="shared" si="1"/>
        <v>130000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105463.93</v>
      </c>
      <c r="D64" s="15">
        <v>24536.07</v>
      </c>
      <c r="E64" s="15">
        <f t="shared" si="0"/>
        <v>130000</v>
      </c>
      <c r="F64" s="15">
        <v>0</v>
      </c>
      <c r="G64" s="15">
        <v>0</v>
      </c>
      <c r="H64" s="15">
        <f t="shared" si="1"/>
        <v>130000</v>
      </c>
    </row>
    <row r="65" spans="1:8">
      <c r="A65" s="44" t="s">
        <v>68</v>
      </c>
      <c r="B65" s="7"/>
      <c r="C65" s="15">
        <f>SUM(C66:C68)</f>
        <v>28985557</v>
      </c>
      <c r="D65" s="15">
        <f>SUM(D66:D68)</f>
        <v>-25375172.48</v>
      </c>
      <c r="E65" s="15">
        <f t="shared" si="0"/>
        <v>3610384.5199999996</v>
      </c>
      <c r="F65" s="15">
        <f>SUM(F66:F68)</f>
        <v>2805660.94</v>
      </c>
      <c r="G65" s="15">
        <f>SUM(G66:G68)</f>
        <v>1419837.68</v>
      </c>
      <c r="H65" s="15">
        <f t="shared" si="1"/>
        <v>804723.57999999961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28985557</v>
      </c>
      <c r="D68" s="15">
        <v>-25375172.48</v>
      </c>
      <c r="E68" s="15">
        <f t="shared" si="0"/>
        <v>3610384.5199999996</v>
      </c>
      <c r="F68" s="15">
        <v>2805660.94</v>
      </c>
      <c r="G68" s="15">
        <v>1419837.68</v>
      </c>
      <c r="H68" s="15">
        <f t="shared" si="1"/>
        <v>804723.57999999961</v>
      </c>
    </row>
    <row r="69" spans="1:8">
      <c r="A69" s="44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193914776.41</v>
      </c>
      <c r="D77" s="17">
        <f t="shared" si="4"/>
        <v>137076070.53</v>
      </c>
      <c r="E77" s="17">
        <f t="shared" si="4"/>
        <v>330990846.93999994</v>
      </c>
      <c r="F77" s="17">
        <f t="shared" si="4"/>
        <v>286573867.78999996</v>
      </c>
      <c r="G77" s="17">
        <f t="shared" si="4"/>
        <v>264203566.83000001</v>
      </c>
      <c r="H77" s="17">
        <f t="shared" si="4"/>
        <v>44416979.150000021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>
      <selection activeCell="C19" sqref="C19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48" t="s">
        <v>208</v>
      </c>
      <c r="B1" s="49"/>
      <c r="C1" s="49"/>
      <c r="D1" s="49"/>
      <c r="E1" s="49"/>
      <c r="F1" s="49"/>
      <c r="G1" s="49"/>
      <c r="H1" s="50"/>
    </row>
    <row r="2" spans="1:8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6">
        <v>153694928.63999999</v>
      </c>
      <c r="D6" s="46">
        <v>49866311.659999996</v>
      </c>
      <c r="E6" s="46">
        <f>C6+D6</f>
        <v>203561240.29999998</v>
      </c>
      <c r="F6" s="46">
        <v>183339017.78</v>
      </c>
      <c r="G6" s="46">
        <v>177710613.53999999</v>
      </c>
      <c r="H6" s="46">
        <f>E6-F6</f>
        <v>20222222.519999981</v>
      </c>
    </row>
    <row r="7" spans="1:8">
      <c r="A7" s="5"/>
      <c r="B7" s="18"/>
      <c r="C7" s="46"/>
      <c r="D7" s="46"/>
      <c r="E7" s="46"/>
      <c r="F7" s="46"/>
      <c r="G7" s="46"/>
      <c r="H7" s="46"/>
    </row>
    <row r="8" spans="1:8">
      <c r="A8" s="5"/>
      <c r="B8" s="18" t="s">
        <v>1</v>
      </c>
      <c r="C8" s="46">
        <v>35430876.490000002</v>
      </c>
      <c r="D8" s="46">
        <v>87209758.870000005</v>
      </c>
      <c r="E8" s="46">
        <f>C8+D8</f>
        <v>122640635.36000001</v>
      </c>
      <c r="F8" s="46">
        <v>98469463.010000005</v>
      </c>
      <c r="G8" s="46">
        <v>86489429.290000007</v>
      </c>
      <c r="H8" s="46">
        <f>E8-F8</f>
        <v>24171172.350000009</v>
      </c>
    </row>
    <row r="9" spans="1:8">
      <c r="A9" s="5"/>
      <c r="B9" s="18"/>
      <c r="C9" s="46"/>
      <c r="D9" s="46"/>
      <c r="E9" s="46"/>
      <c r="F9" s="46"/>
      <c r="G9" s="46"/>
      <c r="H9" s="46"/>
    </row>
    <row r="10" spans="1:8">
      <c r="A10" s="5"/>
      <c r="B10" s="18" t="s">
        <v>2</v>
      </c>
      <c r="C10" s="46">
        <v>0</v>
      </c>
      <c r="D10" s="46">
        <v>0</v>
      </c>
      <c r="E10" s="46">
        <f>C10+D10</f>
        <v>0</v>
      </c>
      <c r="F10" s="46">
        <v>0</v>
      </c>
      <c r="G10" s="46">
        <v>0</v>
      </c>
      <c r="H10" s="46">
        <f>E10-F10</f>
        <v>0</v>
      </c>
    </row>
    <row r="11" spans="1:8">
      <c r="A11" s="5"/>
      <c r="B11" s="18"/>
      <c r="C11" s="46"/>
      <c r="D11" s="46"/>
      <c r="E11" s="46"/>
      <c r="F11" s="46"/>
      <c r="G11" s="46"/>
      <c r="H11" s="46"/>
    </row>
    <row r="12" spans="1:8">
      <c r="A12" s="5"/>
      <c r="B12" s="18" t="s">
        <v>41</v>
      </c>
      <c r="C12" s="46">
        <v>4788971.28</v>
      </c>
      <c r="D12" s="46">
        <v>0</v>
      </c>
      <c r="E12" s="46">
        <f>C12+D12</f>
        <v>4788971.28</v>
      </c>
      <c r="F12" s="46">
        <v>4765387</v>
      </c>
      <c r="G12" s="46">
        <v>3524</v>
      </c>
      <c r="H12" s="46">
        <f>E12-F12</f>
        <v>23584.280000000261</v>
      </c>
    </row>
    <row r="13" spans="1:8">
      <c r="A13" s="5"/>
      <c r="B13" s="18"/>
      <c r="C13" s="46"/>
      <c r="D13" s="46"/>
      <c r="E13" s="46"/>
      <c r="F13" s="46"/>
      <c r="G13" s="46"/>
      <c r="H13" s="46"/>
    </row>
    <row r="14" spans="1:8">
      <c r="A14" s="5"/>
      <c r="B14" s="18" t="s">
        <v>38</v>
      </c>
      <c r="C14" s="46">
        <v>0</v>
      </c>
      <c r="D14" s="46">
        <v>0</v>
      </c>
      <c r="E14" s="46">
        <f>C14+D14</f>
        <v>0</v>
      </c>
      <c r="F14" s="46">
        <v>0</v>
      </c>
      <c r="G14" s="46">
        <v>0</v>
      </c>
      <c r="H14" s="46">
        <f>E14-F14</f>
        <v>0</v>
      </c>
    </row>
    <row r="15" spans="1:8">
      <c r="A15" s="6"/>
      <c r="B15" s="19"/>
      <c r="C15" s="47"/>
      <c r="D15" s="47"/>
      <c r="E15" s="47"/>
      <c r="F15" s="47"/>
      <c r="G15" s="47"/>
      <c r="H15" s="47"/>
    </row>
    <row r="16" spans="1:8">
      <c r="A16" s="20"/>
      <c r="B16" s="13" t="s">
        <v>53</v>
      </c>
      <c r="C16" s="17">
        <f>SUM(C6+C8+C10+C12+C14)</f>
        <v>193914776.41</v>
      </c>
      <c r="D16" s="17">
        <f>SUM(D6+D8+D10+D12+D14)</f>
        <v>137076070.53</v>
      </c>
      <c r="E16" s="17">
        <f>SUM(E6+E8+E10+E12+E14)</f>
        <v>330990846.93999994</v>
      </c>
      <c r="F16" s="17">
        <f t="shared" ref="F16:H16" si="0">SUM(F6+F8+F10+F12+F14)</f>
        <v>286573867.79000002</v>
      </c>
      <c r="G16" s="17">
        <f t="shared" si="0"/>
        <v>264203566.82999998</v>
      </c>
      <c r="H16" s="17">
        <f t="shared" si="0"/>
        <v>44416979.149999991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GridLines="0" topLeftCell="A22" workbookViewId="0">
      <selection activeCell="C44" sqref="C44:H44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48" t="s">
        <v>207</v>
      </c>
      <c r="B1" s="49"/>
      <c r="C1" s="49"/>
      <c r="D1" s="49"/>
      <c r="E1" s="49"/>
      <c r="F1" s="49"/>
      <c r="G1" s="49"/>
      <c r="H1" s="50"/>
    </row>
    <row r="2" spans="1:8">
      <c r="B2" s="24"/>
      <c r="C2" s="24"/>
      <c r="D2" s="24"/>
      <c r="E2" s="24"/>
      <c r="F2" s="24"/>
      <c r="G2" s="24"/>
      <c r="H2" s="24"/>
    </row>
    <row r="3" spans="1:8">
      <c r="A3" s="53" t="s">
        <v>54</v>
      </c>
      <c r="B3" s="54"/>
      <c r="C3" s="48" t="s">
        <v>60</v>
      </c>
      <c r="D3" s="49"/>
      <c r="E3" s="49"/>
      <c r="F3" s="49"/>
      <c r="G3" s="50"/>
      <c r="H3" s="51" t="s">
        <v>59</v>
      </c>
    </row>
    <row r="4" spans="1:8" ht="24.95" customHeight="1">
      <c r="A4" s="55"/>
      <c r="B4" s="5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2"/>
    </row>
    <row r="5" spans="1:8">
      <c r="A5" s="57"/>
      <c r="B5" s="5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1" t="s">
        <v>130</v>
      </c>
      <c r="B6" s="1" t="s">
        <v>131</v>
      </c>
      <c r="C6" s="15">
        <v>9301734.0500000007</v>
      </c>
      <c r="D6" s="15">
        <v>2921457.01</v>
      </c>
      <c r="E6" s="15">
        <f>C6+D6</f>
        <v>12223191.060000001</v>
      </c>
      <c r="F6" s="15">
        <v>10745348.619999999</v>
      </c>
      <c r="G6" s="15">
        <v>10632254.060000001</v>
      </c>
      <c r="H6" s="15">
        <f>E6-F6</f>
        <v>1477842.4400000013</v>
      </c>
    </row>
    <row r="7" spans="1:8">
      <c r="A7" s="1" t="s">
        <v>132</v>
      </c>
      <c r="B7" s="1" t="s">
        <v>133</v>
      </c>
      <c r="C7" s="15">
        <v>288589.96000000002</v>
      </c>
      <c r="D7" s="15">
        <v>28642.41</v>
      </c>
      <c r="E7" s="15">
        <f t="shared" ref="E7:E43" si="0">C7+D7</f>
        <v>317232.37</v>
      </c>
      <c r="F7" s="15">
        <v>222343.79</v>
      </c>
      <c r="G7" s="15">
        <v>221727.35</v>
      </c>
      <c r="H7" s="15">
        <f t="shared" ref="H7:H43" si="1">E7-F7</f>
        <v>94888.579999999987</v>
      </c>
    </row>
    <row r="8" spans="1:8">
      <c r="A8" s="1" t="s">
        <v>134</v>
      </c>
      <c r="B8" s="1" t="s">
        <v>135</v>
      </c>
      <c r="C8" s="15">
        <v>1514083.43</v>
      </c>
      <c r="D8" s="15">
        <v>282390.39</v>
      </c>
      <c r="E8" s="15">
        <f t="shared" si="0"/>
        <v>1796473.8199999998</v>
      </c>
      <c r="F8" s="15">
        <v>1509740.5</v>
      </c>
      <c r="G8" s="15">
        <v>1508359.54</v>
      </c>
      <c r="H8" s="15">
        <f t="shared" si="1"/>
        <v>286733.31999999983</v>
      </c>
    </row>
    <row r="9" spans="1:8">
      <c r="A9" s="1" t="s">
        <v>136</v>
      </c>
      <c r="B9" s="1" t="s">
        <v>137</v>
      </c>
      <c r="C9" s="15">
        <v>975396.97</v>
      </c>
      <c r="D9" s="15">
        <v>24832.01</v>
      </c>
      <c r="E9" s="15">
        <f t="shared" si="0"/>
        <v>1000228.98</v>
      </c>
      <c r="F9" s="15">
        <v>882362.87</v>
      </c>
      <c r="G9" s="15">
        <v>838737.09</v>
      </c>
      <c r="H9" s="15">
        <f t="shared" si="1"/>
        <v>117866.10999999999</v>
      </c>
    </row>
    <row r="10" spans="1:8">
      <c r="A10" s="1" t="s">
        <v>138</v>
      </c>
      <c r="B10" s="1" t="s">
        <v>139</v>
      </c>
      <c r="C10" s="15">
        <v>16486526.960000001</v>
      </c>
      <c r="D10" s="15">
        <v>4757127.49</v>
      </c>
      <c r="E10" s="15">
        <f t="shared" si="0"/>
        <v>21243654.450000003</v>
      </c>
      <c r="F10" s="15">
        <v>20922178.920000002</v>
      </c>
      <c r="G10" s="15">
        <v>20388234.219999999</v>
      </c>
      <c r="H10" s="15">
        <f t="shared" si="1"/>
        <v>321475.53000000119</v>
      </c>
    </row>
    <row r="11" spans="1:8">
      <c r="A11" s="1" t="s">
        <v>140</v>
      </c>
      <c r="B11" s="1" t="s">
        <v>141</v>
      </c>
      <c r="C11" s="15">
        <v>863118.95</v>
      </c>
      <c r="D11" s="15">
        <v>-459166.31</v>
      </c>
      <c r="E11" s="15">
        <f t="shared" si="0"/>
        <v>403952.63999999996</v>
      </c>
      <c r="F11" s="15">
        <v>398918.56</v>
      </c>
      <c r="G11" s="15">
        <v>42566.559999999998</v>
      </c>
      <c r="H11" s="15">
        <f t="shared" si="1"/>
        <v>5034.0799999999581</v>
      </c>
    </row>
    <row r="12" spans="1:8">
      <c r="A12" s="1" t="s">
        <v>142</v>
      </c>
      <c r="B12" s="1" t="s">
        <v>194</v>
      </c>
      <c r="C12" s="15">
        <v>903590.25</v>
      </c>
      <c r="D12" s="15">
        <v>133094.06</v>
      </c>
      <c r="E12" s="15">
        <f t="shared" si="0"/>
        <v>1036684.31</v>
      </c>
      <c r="F12" s="15">
        <v>748444.26</v>
      </c>
      <c r="G12" s="15">
        <v>746612.95</v>
      </c>
      <c r="H12" s="15">
        <f t="shared" si="1"/>
        <v>288240.05000000005</v>
      </c>
    </row>
    <row r="13" spans="1:8">
      <c r="A13" s="1" t="s">
        <v>143</v>
      </c>
      <c r="B13" s="1" t="s">
        <v>144</v>
      </c>
      <c r="C13" s="15">
        <v>1200614.6100000001</v>
      </c>
      <c r="D13" s="15">
        <v>152196.84</v>
      </c>
      <c r="E13" s="15">
        <f t="shared" si="0"/>
        <v>1352811.4500000002</v>
      </c>
      <c r="F13" s="15">
        <v>1178673.96</v>
      </c>
      <c r="G13" s="15">
        <v>1176649.94</v>
      </c>
      <c r="H13" s="15">
        <f t="shared" si="1"/>
        <v>174137.49000000022</v>
      </c>
    </row>
    <row r="14" spans="1:8">
      <c r="A14" s="1" t="s">
        <v>145</v>
      </c>
      <c r="B14" s="1" t="s">
        <v>146</v>
      </c>
      <c r="C14" s="15">
        <v>722400.87</v>
      </c>
      <c r="D14" s="15">
        <v>75069.61</v>
      </c>
      <c r="E14" s="15">
        <f t="shared" si="0"/>
        <v>797470.48</v>
      </c>
      <c r="F14" s="15">
        <v>514197.81</v>
      </c>
      <c r="G14" s="15">
        <v>512964.96</v>
      </c>
      <c r="H14" s="15">
        <f t="shared" si="1"/>
        <v>283272.67</v>
      </c>
    </row>
    <row r="15" spans="1:8">
      <c r="A15" s="1" t="s">
        <v>147</v>
      </c>
      <c r="B15" s="1" t="s">
        <v>195</v>
      </c>
      <c r="C15" s="15">
        <v>446056.61</v>
      </c>
      <c r="D15" s="15">
        <v>47432.45</v>
      </c>
      <c r="E15" s="15">
        <f t="shared" si="0"/>
        <v>493489.06</v>
      </c>
      <c r="F15" s="15">
        <v>322679.39</v>
      </c>
      <c r="G15" s="15">
        <v>322019.31</v>
      </c>
      <c r="H15" s="15">
        <f t="shared" si="1"/>
        <v>170809.66999999998</v>
      </c>
    </row>
    <row r="16" spans="1:8">
      <c r="A16" s="1" t="s">
        <v>148</v>
      </c>
      <c r="B16" s="1" t="s">
        <v>196</v>
      </c>
      <c r="C16" s="15">
        <v>2317997.41</v>
      </c>
      <c r="D16" s="15">
        <v>-76659.16</v>
      </c>
      <c r="E16" s="15">
        <f t="shared" si="0"/>
        <v>2241338.25</v>
      </c>
      <c r="F16" s="15">
        <v>2029134.68</v>
      </c>
      <c r="G16" s="15">
        <v>2010389.75</v>
      </c>
      <c r="H16" s="15">
        <f t="shared" si="1"/>
        <v>212203.57000000007</v>
      </c>
    </row>
    <row r="17" spans="1:8">
      <c r="A17" s="1" t="s">
        <v>149</v>
      </c>
      <c r="B17" s="1" t="s">
        <v>197</v>
      </c>
      <c r="C17" s="15">
        <v>2148493.9500000002</v>
      </c>
      <c r="D17" s="15">
        <v>78075.88</v>
      </c>
      <c r="E17" s="15">
        <f t="shared" si="0"/>
        <v>2226569.83</v>
      </c>
      <c r="F17" s="15">
        <v>1898006.48</v>
      </c>
      <c r="G17" s="15">
        <v>1893958.57</v>
      </c>
      <c r="H17" s="15">
        <f t="shared" si="1"/>
        <v>328563.35000000009</v>
      </c>
    </row>
    <row r="18" spans="1:8">
      <c r="A18" s="1" t="s">
        <v>150</v>
      </c>
      <c r="B18" s="45" t="s">
        <v>198</v>
      </c>
      <c r="C18" s="15">
        <v>3431257.09</v>
      </c>
      <c r="D18" s="15">
        <v>196111.93</v>
      </c>
      <c r="E18" s="15">
        <f t="shared" si="0"/>
        <v>3627369.02</v>
      </c>
      <c r="F18" s="15">
        <v>2878332.8</v>
      </c>
      <c r="G18" s="15">
        <v>2834924.06</v>
      </c>
      <c r="H18" s="15">
        <f t="shared" si="1"/>
        <v>749036.2200000002</v>
      </c>
    </row>
    <row r="19" spans="1:8">
      <c r="A19" s="1" t="s">
        <v>151</v>
      </c>
      <c r="B19" s="1" t="s">
        <v>152</v>
      </c>
      <c r="C19" s="15">
        <v>8758299.3100000005</v>
      </c>
      <c r="D19" s="15">
        <v>332260.76</v>
      </c>
      <c r="E19" s="15">
        <f t="shared" si="0"/>
        <v>9090560.0700000003</v>
      </c>
      <c r="F19" s="15">
        <v>8525888.1400000006</v>
      </c>
      <c r="G19" s="15">
        <v>3754720.42</v>
      </c>
      <c r="H19" s="15">
        <f t="shared" si="1"/>
        <v>564671.9299999997</v>
      </c>
    </row>
    <row r="20" spans="1:8">
      <c r="A20" s="1" t="s">
        <v>153</v>
      </c>
      <c r="B20" s="1" t="s">
        <v>154</v>
      </c>
      <c r="C20" s="15">
        <v>2384335.2799999998</v>
      </c>
      <c r="D20" s="15">
        <v>321465.57</v>
      </c>
      <c r="E20" s="15">
        <f t="shared" si="0"/>
        <v>2705800.8499999996</v>
      </c>
      <c r="F20" s="15">
        <v>1943025.87</v>
      </c>
      <c r="G20" s="15">
        <v>1938856.27</v>
      </c>
      <c r="H20" s="15">
        <f t="shared" si="1"/>
        <v>762774.97999999952</v>
      </c>
    </row>
    <row r="21" spans="1:8">
      <c r="A21" s="1" t="s">
        <v>155</v>
      </c>
      <c r="B21" s="1" t="s">
        <v>156</v>
      </c>
      <c r="C21" s="15">
        <v>1456398.81</v>
      </c>
      <c r="D21" s="15">
        <v>105995.81</v>
      </c>
      <c r="E21" s="15">
        <f t="shared" si="0"/>
        <v>1562394.62</v>
      </c>
      <c r="F21" s="15">
        <v>1035130.06</v>
      </c>
      <c r="G21" s="15">
        <v>1032601.69</v>
      </c>
      <c r="H21" s="15">
        <f t="shared" si="1"/>
        <v>527264.56000000006</v>
      </c>
    </row>
    <row r="22" spans="1:8">
      <c r="A22" s="1" t="s">
        <v>157</v>
      </c>
      <c r="B22" s="1" t="s">
        <v>158</v>
      </c>
      <c r="C22" s="15">
        <v>33335490.84</v>
      </c>
      <c r="D22" s="15">
        <v>22409394.850000001</v>
      </c>
      <c r="E22" s="15">
        <f t="shared" si="0"/>
        <v>55744885.689999998</v>
      </c>
      <c r="F22" s="15">
        <v>46631832.530000001</v>
      </c>
      <c r="G22" s="15">
        <v>43427304.609999999</v>
      </c>
      <c r="H22" s="15">
        <f t="shared" si="1"/>
        <v>9113053.1599999964</v>
      </c>
    </row>
    <row r="23" spans="1:8">
      <c r="A23" s="1" t="s">
        <v>159</v>
      </c>
      <c r="B23" s="1" t="s">
        <v>160</v>
      </c>
      <c r="C23" s="15">
        <v>591147.55000000005</v>
      </c>
      <c r="D23" s="15">
        <v>126709.68</v>
      </c>
      <c r="E23" s="15">
        <f t="shared" si="0"/>
        <v>717857.23</v>
      </c>
      <c r="F23" s="15">
        <v>623268.5</v>
      </c>
      <c r="G23" s="15">
        <v>622603.84</v>
      </c>
      <c r="H23" s="15">
        <f t="shared" si="1"/>
        <v>94588.729999999981</v>
      </c>
    </row>
    <row r="24" spans="1:8">
      <c r="A24" s="1" t="s">
        <v>161</v>
      </c>
      <c r="B24" s="1" t="s">
        <v>162</v>
      </c>
      <c r="C24" s="15">
        <v>4998244.9000000004</v>
      </c>
      <c r="D24" s="15">
        <v>7860417.5300000003</v>
      </c>
      <c r="E24" s="15">
        <f t="shared" si="0"/>
        <v>12858662.43</v>
      </c>
      <c r="F24" s="15">
        <v>11454148.560000001</v>
      </c>
      <c r="G24" s="15">
        <v>10443398.74</v>
      </c>
      <c r="H24" s="15">
        <f t="shared" si="1"/>
        <v>1404513.8699999992</v>
      </c>
    </row>
    <row r="25" spans="1:8">
      <c r="A25" s="1" t="s">
        <v>163</v>
      </c>
      <c r="B25" s="1" t="s">
        <v>164</v>
      </c>
      <c r="C25" s="15">
        <v>1589803.12</v>
      </c>
      <c r="D25" s="15">
        <v>199071.2</v>
      </c>
      <c r="E25" s="15">
        <f t="shared" si="0"/>
        <v>1788874.32</v>
      </c>
      <c r="F25" s="15">
        <v>1223759.6299999999</v>
      </c>
      <c r="G25" s="15">
        <v>1221493.49</v>
      </c>
      <c r="H25" s="15">
        <f t="shared" si="1"/>
        <v>565114.69000000018</v>
      </c>
    </row>
    <row r="26" spans="1:8">
      <c r="A26" s="1" t="s">
        <v>165</v>
      </c>
      <c r="B26" s="1" t="s">
        <v>166</v>
      </c>
      <c r="C26" s="15">
        <v>35285048.780000001</v>
      </c>
      <c r="D26" s="15">
        <v>15121669.59</v>
      </c>
      <c r="E26" s="15">
        <f t="shared" si="0"/>
        <v>50406718.370000005</v>
      </c>
      <c r="F26" s="15">
        <v>45641046.079999998</v>
      </c>
      <c r="G26" s="15">
        <v>45563094.460000001</v>
      </c>
      <c r="H26" s="15">
        <f t="shared" si="1"/>
        <v>4765672.2900000066</v>
      </c>
    </row>
    <row r="27" spans="1:8">
      <c r="A27" s="1" t="s">
        <v>167</v>
      </c>
      <c r="B27" s="1" t="s">
        <v>168</v>
      </c>
      <c r="C27" s="15">
        <v>9238831.7100000009</v>
      </c>
      <c r="D27" s="15">
        <v>457271.73</v>
      </c>
      <c r="E27" s="15">
        <f t="shared" si="0"/>
        <v>9696103.4400000013</v>
      </c>
      <c r="F27" s="15">
        <v>9118550.9199999999</v>
      </c>
      <c r="G27" s="15">
        <v>9096532.7799999993</v>
      </c>
      <c r="H27" s="15">
        <f t="shared" si="1"/>
        <v>577552.52000000142</v>
      </c>
    </row>
    <row r="28" spans="1:8">
      <c r="A28" s="1" t="s">
        <v>169</v>
      </c>
      <c r="B28" s="1" t="s">
        <v>170</v>
      </c>
      <c r="C28" s="15">
        <v>6671243.0599999996</v>
      </c>
      <c r="D28" s="15">
        <v>64064766.479999997</v>
      </c>
      <c r="E28" s="15">
        <f t="shared" si="0"/>
        <v>70736009.539999992</v>
      </c>
      <c r="F28" s="15">
        <v>55747341.259999998</v>
      </c>
      <c r="G28" s="15">
        <v>44875876.939999998</v>
      </c>
      <c r="H28" s="15">
        <f t="shared" si="1"/>
        <v>14988668.279999994</v>
      </c>
    </row>
    <row r="29" spans="1:8">
      <c r="A29" s="1" t="s">
        <v>171</v>
      </c>
      <c r="B29" s="1" t="s">
        <v>172</v>
      </c>
      <c r="C29" s="15">
        <v>3478386.75</v>
      </c>
      <c r="D29" s="15">
        <v>310418.77</v>
      </c>
      <c r="E29" s="15">
        <f t="shared" si="0"/>
        <v>3788805.52</v>
      </c>
      <c r="F29" s="15">
        <v>3326792.83</v>
      </c>
      <c r="G29" s="15">
        <v>3320514.89</v>
      </c>
      <c r="H29" s="15">
        <f t="shared" si="1"/>
        <v>462012.68999999994</v>
      </c>
    </row>
    <row r="30" spans="1:8">
      <c r="A30" s="1" t="s">
        <v>173</v>
      </c>
      <c r="B30" s="1" t="s">
        <v>174</v>
      </c>
      <c r="C30" s="15">
        <v>9821470.2699999996</v>
      </c>
      <c r="D30" s="15">
        <v>5515059.5099999998</v>
      </c>
      <c r="E30" s="15">
        <f t="shared" si="0"/>
        <v>15336529.779999999</v>
      </c>
      <c r="F30" s="15">
        <v>14318999.029999999</v>
      </c>
      <c r="G30" s="15">
        <v>14268258.75</v>
      </c>
      <c r="H30" s="15">
        <f t="shared" si="1"/>
        <v>1017530.75</v>
      </c>
    </row>
    <row r="31" spans="1:8">
      <c r="A31" s="1" t="s">
        <v>175</v>
      </c>
      <c r="B31" s="1" t="s">
        <v>176</v>
      </c>
      <c r="C31" s="15">
        <v>3359566.12</v>
      </c>
      <c r="D31" s="15">
        <v>202691.20000000001</v>
      </c>
      <c r="E31" s="15">
        <f t="shared" si="0"/>
        <v>3562257.3200000003</v>
      </c>
      <c r="F31" s="15">
        <v>3333595.13</v>
      </c>
      <c r="G31" s="15">
        <v>3327915.09</v>
      </c>
      <c r="H31" s="15">
        <f t="shared" si="1"/>
        <v>228662.19000000041</v>
      </c>
    </row>
    <row r="32" spans="1:8">
      <c r="A32" s="1" t="s">
        <v>177</v>
      </c>
      <c r="B32" s="1" t="s">
        <v>178</v>
      </c>
      <c r="C32" s="15">
        <v>2340531.79</v>
      </c>
      <c r="D32" s="15">
        <v>376120.03</v>
      </c>
      <c r="E32" s="15">
        <f t="shared" si="0"/>
        <v>2716651.8200000003</v>
      </c>
      <c r="F32" s="15">
        <v>2408706.73</v>
      </c>
      <c r="G32" s="15">
        <v>2355877.41</v>
      </c>
      <c r="H32" s="15">
        <f t="shared" si="1"/>
        <v>307945.09000000032</v>
      </c>
    </row>
    <row r="33" spans="1:8">
      <c r="A33" s="1" t="s">
        <v>179</v>
      </c>
      <c r="B33" s="1" t="s">
        <v>180</v>
      </c>
      <c r="C33" s="15">
        <v>1607907.56</v>
      </c>
      <c r="D33" s="15">
        <v>-102732.63</v>
      </c>
      <c r="E33" s="15">
        <f t="shared" si="0"/>
        <v>1505174.9300000002</v>
      </c>
      <c r="F33" s="15">
        <v>1266564.8</v>
      </c>
      <c r="G33" s="15">
        <v>1264384.47</v>
      </c>
      <c r="H33" s="15">
        <f t="shared" si="1"/>
        <v>238610.13000000012</v>
      </c>
    </row>
    <row r="34" spans="1:8">
      <c r="A34" s="1" t="s">
        <v>181</v>
      </c>
      <c r="B34" s="1" t="s">
        <v>182</v>
      </c>
      <c r="C34" s="15">
        <v>991315.98</v>
      </c>
      <c r="D34" s="15">
        <v>76663.820000000007</v>
      </c>
      <c r="E34" s="15">
        <f t="shared" si="0"/>
        <v>1067979.8</v>
      </c>
      <c r="F34" s="15">
        <v>771491.26</v>
      </c>
      <c r="G34" s="15">
        <v>770099.43</v>
      </c>
      <c r="H34" s="15">
        <f t="shared" si="1"/>
        <v>296488.54000000004</v>
      </c>
    </row>
    <row r="35" spans="1:8">
      <c r="A35" s="1" t="s">
        <v>183</v>
      </c>
      <c r="B35" s="1" t="s">
        <v>184</v>
      </c>
      <c r="C35" s="15">
        <v>5726322.2800000003</v>
      </c>
      <c r="D35" s="15">
        <v>7522628.54</v>
      </c>
      <c r="E35" s="15">
        <f t="shared" si="0"/>
        <v>13248950.82</v>
      </c>
      <c r="F35" s="15">
        <v>12770402.300000001</v>
      </c>
      <c r="G35" s="15">
        <v>11634165.460000001</v>
      </c>
      <c r="H35" s="15">
        <f t="shared" si="1"/>
        <v>478548.51999999955</v>
      </c>
    </row>
    <row r="36" spans="1:8">
      <c r="A36" s="1" t="s">
        <v>185</v>
      </c>
      <c r="B36" s="1" t="s">
        <v>186</v>
      </c>
      <c r="C36" s="15">
        <v>5360433.3899999997</v>
      </c>
      <c r="D36" s="15">
        <v>2337733.4</v>
      </c>
      <c r="E36" s="15">
        <f t="shared" si="0"/>
        <v>7698166.7899999991</v>
      </c>
      <c r="F36" s="15">
        <v>7151432</v>
      </c>
      <c r="G36" s="15">
        <v>7145888.1100000003</v>
      </c>
      <c r="H36" s="15">
        <f t="shared" si="1"/>
        <v>546734.78999999911</v>
      </c>
    </row>
    <row r="37" spans="1:8">
      <c r="A37" s="1" t="s">
        <v>187</v>
      </c>
      <c r="B37" s="1" t="s">
        <v>199</v>
      </c>
      <c r="C37" s="15">
        <v>1238773.8600000001</v>
      </c>
      <c r="D37" s="15">
        <v>80056.53</v>
      </c>
      <c r="E37" s="15">
        <f t="shared" si="0"/>
        <v>1318830.3900000001</v>
      </c>
      <c r="F37" s="15">
        <v>1243570.58</v>
      </c>
      <c r="G37" s="15">
        <v>1241312.92</v>
      </c>
      <c r="H37" s="15">
        <f t="shared" si="1"/>
        <v>75259.810000000056</v>
      </c>
    </row>
    <row r="38" spans="1:8">
      <c r="A38" s="1" t="s">
        <v>188</v>
      </c>
      <c r="B38" s="1" t="s">
        <v>200</v>
      </c>
      <c r="C38" s="15">
        <v>3825573.8</v>
      </c>
      <c r="D38" s="15">
        <v>826630.91</v>
      </c>
      <c r="E38" s="15">
        <f t="shared" si="0"/>
        <v>4652204.71</v>
      </c>
      <c r="F38" s="15">
        <v>4382092.3499999996</v>
      </c>
      <c r="G38" s="15">
        <v>4375506.8499999996</v>
      </c>
      <c r="H38" s="15">
        <f t="shared" si="1"/>
        <v>270112.36000000034</v>
      </c>
    </row>
    <row r="39" spans="1:8">
      <c r="A39" s="1" t="s">
        <v>189</v>
      </c>
      <c r="B39" s="1" t="s">
        <v>201</v>
      </c>
      <c r="C39" s="15">
        <v>3002101.95</v>
      </c>
      <c r="D39" s="15">
        <v>343864.97</v>
      </c>
      <c r="E39" s="15">
        <f t="shared" si="0"/>
        <v>3345966.92</v>
      </c>
      <c r="F39" s="15">
        <v>3173789.8</v>
      </c>
      <c r="G39" s="15">
        <v>3170421.45</v>
      </c>
      <c r="H39" s="15">
        <f t="shared" si="1"/>
        <v>172177.12000000011</v>
      </c>
    </row>
    <row r="40" spans="1:8">
      <c r="A40" s="1" t="s">
        <v>190</v>
      </c>
      <c r="B40" s="1" t="s">
        <v>202</v>
      </c>
      <c r="C40" s="15">
        <v>476795.35</v>
      </c>
      <c r="D40" s="15">
        <v>36300.47</v>
      </c>
      <c r="E40" s="15">
        <f t="shared" si="0"/>
        <v>513095.81999999995</v>
      </c>
      <c r="F40" s="15">
        <v>405723.56</v>
      </c>
      <c r="G40" s="15">
        <v>405013.22</v>
      </c>
      <c r="H40" s="15">
        <f t="shared" si="1"/>
        <v>107372.25999999995</v>
      </c>
    </row>
    <row r="41" spans="1:8">
      <c r="A41" s="1" t="s">
        <v>191</v>
      </c>
      <c r="B41" s="1" t="s">
        <v>203</v>
      </c>
      <c r="C41" s="15">
        <v>1837457.27</v>
      </c>
      <c r="D41" s="15">
        <v>287557.49</v>
      </c>
      <c r="E41" s="15">
        <f t="shared" si="0"/>
        <v>2125014.7599999998</v>
      </c>
      <c r="F41" s="15">
        <v>1597884.22</v>
      </c>
      <c r="G41" s="15">
        <v>1594274.4</v>
      </c>
      <c r="H41" s="15">
        <f t="shared" si="1"/>
        <v>527130.5399999998</v>
      </c>
    </row>
    <row r="42" spans="1:8">
      <c r="A42" s="1" t="s">
        <v>192</v>
      </c>
      <c r="B42" s="1" t="s">
        <v>204</v>
      </c>
      <c r="C42" s="15">
        <v>1662219.56</v>
      </c>
      <c r="D42" s="15">
        <v>-24365.57</v>
      </c>
      <c r="E42" s="15">
        <f t="shared" si="0"/>
        <v>1637853.99</v>
      </c>
      <c r="F42" s="15">
        <v>1361161.18</v>
      </c>
      <c r="G42" s="15">
        <v>1358634.09</v>
      </c>
      <c r="H42" s="15">
        <f t="shared" si="1"/>
        <v>276692.81000000006</v>
      </c>
    </row>
    <row r="43" spans="1:8">
      <c r="A43" s="1" t="s">
        <v>193</v>
      </c>
      <c r="B43" s="1" t="s">
        <v>205</v>
      </c>
      <c r="C43" s="15">
        <v>4277216.01</v>
      </c>
      <c r="D43" s="15">
        <v>127815.28</v>
      </c>
      <c r="E43" s="15">
        <f t="shared" si="0"/>
        <v>4405031.29</v>
      </c>
      <c r="F43" s="15">
        <v>2867307.83</v>
      </c>
      <c r="G43" s="15">
        <v>2865418.69</v>
      </c>
      <c r="H43" s="15">
        <f t="shared" si="1"/>
        <v>1537723.46</v>
      </c>
    </row>
    <row r="44" spans="1:8">
      <c r="A44" s="23"/>
      <c r="B44" s="43" t="s">
        <v>53</v>
      </c>
      <c r="C44" s="22">
        <f t="shared" ref="C44:H44" si="2">SUM(C3:C43)</f>
        <v>193914777.41000003</v>
      </c>
      <c r="D44" s="22">
        <f t="shared" si="2"/>
        <v>137076072.53000003</v>
      </c>
      <c r="E44" s="22">
        <f t="shared" si="2"/>
        <v>330990846.94</v>
      </c>
      <c r="F44" s="22">
        <f t="shared" si="2"/>
        <v>286573871.79000002</v>
      </c>
      <c r="G44" s="22">
        <f t="shared" si="2"/>
        <v>264203571.82999998</v>
      </c>
      <c r="H44" s="22">
        <f t="shared" si="2"/>
        <v>44416979.149999999</v>
      </c>
    </row>
    <row r="47" spans="1:8" ht="45" customHeight="1">
      <c r="A47" s="48" t="s">
        <v>128</v>
      </c>
      <c r="B47" s="49"/>
      <c r="C47" s="49"/>
      <c r="D47" s="49"/>
      <c r="E47" s="49"/>
      <c r="F47" s="49"/>
      <c r="G47" s="49"/>
      <c r="H47" s="50"/>
    </row>
    <row r="49" spans="1:8">
      <c r="A49" s="53" t="s">
        <v>54</v>
      </c>
      <c r="B49" s="54"/>
      <c r="C49" s="48" t="s">
        <v>60</v>
      </c>
      <c r="D49" s="49"/>
      <c r="E49" s="49"/>
      <c r="F49" s="49"/>
      <c r="G49" s="50"/>
      <c r="H49" s="51" t="s">
        <v>59</v>
      </c>
    </row>
    <row r="50" spans="1:8" ht="22.5">
      <c r="A50" s="55"/>
      <c r="B50" s="56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2"/>
    </row>
    <row r="51" spans="1:8">
      <c r="A51" s="57"/>
      <c r="B51" s="58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>
      <c r="A52" s="25"/>
      <c r="B52" s="26"/>
      <c r="C52" s="30"/>
      <c r="D52" s="30"/>
      <c r="E52" s="30"/>
      <c r="F52" s="30"/>
      <c r="G52" s="30"/>
      <c r="H52" s="30"/>
    </row>
    <row r="53" spans="1:8">
      <c r="A53" s="4" t="s">
        <v>8</v>
      </c>
      <c r="B53" s="2"/>
      <c r="C53" s="31"/>
      <c r="D53" s="31"/>
      <c r="E53" s="31"/>
      <c r="F53" s="31"/>
      <c r="G53" s="31"/>
      <c r="H53" s="31"/>
    </row>
    <row r="54" spans="1:8">
      <c r="A54" s="4" t="s">
        <v>9</v>
      </c>
      <c r="B54" s="2"/>
      <c r="C54" s="31"/>
      <c r="D54" s="31"/>
      <c r="E54" s="31"/>
      <c r="F54" s="31"/>
      <c r="G54" s="31"/>
      <c r="H54" s="31"/>
    </row>
    <row r="55" spans="1:8">
      <c r="A55" s="4" t="s">
        <v>10</v>
      </c>
      <c r="B55" s="2"/>
      <c r="C55" s="31"/>
      <c r="D55" s="31"/>
      <c r="E55" s="31"/>
      <c r="F55" s="31"/>
      <c r="G55" s="31"/>
      <c r="H55" s="31"/>
    </row>
    <row r="56" spans="1:8">
      <c r="A56" s="4" t="s">
        <v>11</v>
      </c>
      <c r="B56" s="2"/>
      <c r="C56" s="31"/>
      <c r="D56" s="31"/>
      <c r="E56" s="31"/>
      <c r="F56" s="31"/>
      <c r="G56" s="31"/>
      <c r="H56" s="31"/>
    </row>
    <row r="57" spans="1:8">
      <c r="A57" s="4"/>
      <c r="B57" s="2"/>
      <c r="C57" s="32"/>
      <c r="D57" s="32"/>
      <c r="E57" s="32"/>
      <c r="F57" s="32"/>
      <c r="G57" s="32"/>
      <c r="H57" s="32"/>
    </row>
    <row r="58" spans="1:8">
      <c r="A58" s="23"/>
      <c r="B58" s="43" t="s">
        <v>53</v>
      </c>
      <c r="C58" s="22"/>
      <c r="D58" s="22"/>
      <c r="E58" s="22"/>
      <c r="F58" s="22"/>
      <c r="G58" s="22"/>
      <c r="H58" s="22"/>
    </row>
    <row r="61" spans="1:8" ht="45" customHeight="1">
      <c r="A61" s="48" t="s">
        <v>129</v>
      </c>
      <c r="B61" s="49"/>
      <c r="C61" s="49"/>
      <c r="D61" s="49"/>
      <c r="E61" s="49"/>
      <c r="F61" s="49"/>
      <c r="G61" s="49"/>
      <c r="H61" s="50"/>
    </row>
    <row r="62" spans="1:8">
      <c r="A62" s="53" t="s">
        <v>54</v>
      </c>
      <c r="B62" s="54"/>
      <c r="C62" s="48" t="s">
        <v>60</v>
      </c>
      <c r="D62" s="49"/>
      <c r="E62" s="49"/>
      <c r="F62" s="49"/>
      <c r="G62" s="50"/>
      <c r="H62" s="51" t="s">
        <v>59</v>
      </c>
    </row>
    <row r="63" spans="1:8" ht="22.5">
      <c r="A63" s="55"/>
      <c r="B63" s="56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2"/>
    </row>
    <row r="64" spans="1:8">
      <c r="A64" s="57"/>
      <c r="B64" s="58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>
      <c r="A65" s="25"/>
      <c r="B65" s="26"/>
      <c r="C65" s="30"/>
      <c r="D65" s="30"/>
      <c r="E65" s="30"/>
      <c r="F65" s="30"/>
      <c r="G65" s="30"/>
      <c r="H65" s="30"/>
    </row>
    <row r="66" spans="1:8" ht="22.5">
      <c r="A66" s="4"/>
      <c r="B66" s="28" t="s">
        <v>13</v>
      </c>
      <c r="C66" s="31"/>
      <c r="D66" s="31"/>
      <c r="E66" s="31"/>
      <c r="F66" s="31"/>
      <c r="G66" s="31"/>
      <c r="H66" s="31"/>
    </row>
    <row r="67" spans="1:8">
      <c r="A67" s="4"/>
      <c r="B67" s="28"/>
      <c r="C67" s="31"/>
      <c r="D67" s="31"/>
      <c r="E67" s="31"/>
      <c r="F67" s="31"/>
      <c r="G67" s="31"/>
      <c r="H67" s="31"/>
    </row>
    <row r="68" spans="1:8">
      <c r="A68" s="4"/>
      <c r="B68" s="28" t="s">
        <v>12</v>
      </c>
      <c r="C68" s="31"/>
      <c r="D68" s="31"/>
      <c r="E68" s="31"/>
      <c r="F68" s="31"/>
      <c r="G68" s="31"/>
      <c r="H68" s="31"/>
    </row>
    <row r="69" spans="1:8">
      <c r="A69" s="4"/>
      <c r="B69" s="28"/>
      <c r="C69" s="31"/>
      <c r="D69" s="31"/>
      <c r="E69" s="31"/>
      <c r="F69" s="31"/>
      <c r="G69" s="31"/>
      <c r="H69" s="31"/>
    </row>
    <row r="70" spans="1:8" ht="22.5">
      <c r="A70" s="4"/>
      <c r="B70" s="28" t="s">
        <v>14</v>
      </c>
      <c r="C70" s="31"/>
      <c r="D70" s="31"/>
      <c r="E70" s="31"/>
      <c r="F70" s="31"/>
      <c r="G70" s="31"/>
      <c r="H70" s="31"/>
    </row>
    <row r="71" spans="1:8">
      <c r="A71" s="4"/>
      <c r="B71" s="28"/>
      <c r="C71" s="31"/>
      <c r="D71" s="31"/>
      <c r="E71" s="31"/>
      <c r="F71" s="31"/>
      <c r="G71" s="31"/>
      <c r="H71" s="31"/>
    </row>
    <row r="72" spans="1:8" ht="22.5">
      <c r="A72" s="4"/>
      <c r="B72" s="28" t="s">
        <v>26</v>
      </c>
      <c r="C72" s="31"/>
      <c r="D72" s="31"/>
      <c r="E72" s="31"/>
      <c r="F72" s="31"/>
      <c r="G72" s="31"/>
      <c r="H72" s="31"/>
    </row>
    <row r="73" spans="1:8">
      <c r="A73" s="4"/>
      <c r="B73" s="28"/>
      <c r="C73" s="31"/>
      <c r="D73" s="31"/>
      <c r="E73" s="31"/>
      <c r="F73" s="31"/>
      <c r="G73" s="31"/>
      <c r="H73" s="31"/>
    </row>
    <row r="74" spans="1:8" ht="22.5">
      <c r="A74" s="4"/>
      <c r="B74" s="28" t="s">
        <v>27</v>
      </c>
      <c r="C74" s="31"/>
      <c r="D74" s="31"/>
      <c r="E74" s="31"/>
      <c r="F74" s="31"/>
      <c r="G74" s="31"/>
      <c r="H74" s="31"/>
    </row>
    <row r="75" spans="1:8">
      <c r="A75" s="4"/>
      <c r="B75" s="28"/>
      <c r="C75" s="31"/>
      <c r="D75" s="31"/>
      <c r="E75" s="31"/>
      <c r="F75" s="31"/>
      <c r="G75" s="31"/>
      <c r="H75" s="31"/>
    </row>
    <row r="76" spans="1:8" ht="22.5">
      <c r="A76" s="4"/>
      <c r="B76" s="28" t="s">
        <v>34</v>
      </c>
      <c r="C76" s="31"/>
      <c r="D76" s="31"/>
      <c r="E76" s="31"/>
      <c r="F76" s="31"/>
      <c r="G76" s="31"/>
      <c r="H76" s="31"/>
    </row>
    <row r="77" spans="1:8">
      <c r="A77" s="4"/>
      <c r="B77" s="28"/>
      <c r="C77" s="31"/>
      <c r="D77" s="31"/>
      <c r="E77" s="31"/>
      <c r="F77" s="31"/>
      <c r="G77" s="31"/>
      <c r="H77" s="31"/>
    </row>
    <row r="78" spans="1:8">
      <c r="A78" s="4"/>
      <c r="B78" s="28" t="s">
        <v>15</v>
      </c>
      <c r="C78" s="31"/>
      <c r="D78" s="31"/>
      <c r="E78" s="31"/>
      <c r="F78" s="31"/>
      <c r="G78" s="31"/>
      <c r="H78" s="31"/>
    </row>
    <row r="79" spans="1:8">
      <c r="A79" s="27"/>
      <c r="B79" s="29"/>
      <c r="C79" s="32"/>
      <c r="D79" s="32"/>
      <c r="E79" s="32"/>
      <c r="F79" s="32"/>
      <c r="G79" s="32"/>
      <c r="H79" s="32"/>
    </row>
    <row r="80" spans="1:8">
      <c r="A80" s="23"/>
      <c r="B80" s="43" t="s">
        <v>53</v>
      </c>
      <c r="C80" s="22"/>
      <c r="D80" s="22"/>
      <c r="E80" s="22"/>
      <c r="F80" s="22"/>
      <c r="G80" s="22"/>
      <c r="H80" s="22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61:H61"/>
    <mergeCell ref="A62:B64"/>
    <mergeCell ref="C62:G62"/>
    <mergeCell ref="H62:H63"/>
    <mergeCell ref="C49:G49"/>
    <mergeCell ref="H49:H50"/>
    <mergeCell ref="A1:H1"/>
    <mergeCell ref="A3:B5"/>
    <mergeCell ref="A47:H47"/>
    <mergeCell ref="A49:B5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>
      <selection activeCell="C6" sqref="C6:H42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48" t="s">
        <v>206</v>
      </c>
      <c r="B1" s="49"/>
      <c r="C1" s="49"/>
      <c r="D1" s="49"/>
      <c r="E1" s="49"/>
      <c r="F1" s="49"/>
      <c r="G1" s="49"/>
      <c r="H1" s="50"/>
    </row>
    <row r="2" spans="1:8">
      <c r="A2" s="53" t="s">
        <v>54</v>
      </c>
      <c r="B2" s="54"/>
      <c r="C2" s="48" t="s">
        <v>60</v>
      </c>
      <c r="D2" s="49"/>
      <c r="E2" s="49"/>
      <c r="F2" s="49"/>
      <c r="G2" s="50"/>
      <c r="H2" s="51" t="s">
        <v>59</v>
      </c>
    </row>
    <row r="3" spans="1:8" ht="24.95" customHeight="1">
      <c r="A3" s="55"/>
      <c r="B3" s="5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2"/>
    </row>
    <row r="4" spans="1:8">
      <c r="A4" s="57"/>
      <c r="B4" s="5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0"/>
      <c r="B5" s="41"/>
      <c r="C5" s="14"/>
      <c r="D5" s="14"/>
      <c r="E5" s="14"/>
      <c r="F5" s="14"/>
      <c r="G5" s="14"/>
      <c r="H5" s="14"/>
    </row>
    <row r="6" spans="1:8">
      <c r="A6" s="37" t="s">
        <v>16</v>
      </c>
      <c r="B6" s="35"/>
      <c r="C6" s="15">
        <f t="shared" ref="C6:H6" si="0">SUM(C7:C14)</f>
        <v>107309569.39</v>
      </c>
      <c r="D6" s="15">
        <f t="shared" si="0"/>
        <v>27948030.900000002</v>
      </c>
      <c r="E6" s="15">
        <f t="shared" si="0"/>
        <v>135257600.28999999</v>
      </c>
      <c r="F6" s="15">
        <f t="shared" si="0"/>
        <v>121597164.84999999</v>
      </c>
      <c r="G6" s="15">
        <f t="shared" si="0"/>
        <v>115940770.18000001</v>
      </c>
      <c r="H6" s="15">
        <f t="shared" si="0"/>
        <v>13660435.440000001</v>
      </c>
    </row>
    <row r="7" spans="1:8">
      <c r="A7" s="34"/>
      <c r="B7" s="38" t="s">
        <v>42</v>
      </c>
      <c r="C7" s="15">
        <v>20889184.32</v>
      </c>
      <c r="D7" s="15">
        <v>5559017.79</v>
      </c>
      <c r="E7" s="15">
        <f>C7+D7</f>
        <v>26448202.109999999</v>
      </c>
      <c r="F7" s="15">
        <v>24822890.149999999</v>
      </c>
      <c r="G7" s="15">
        <v>24239443.710000001</v>
      </c>
      <c r="H7" s="15">
        <f>E7-F7</f>
        <v>1625311.9600000009</v>
      </c>
    </row>
    <row r="8" spans="1:8">
      <c r="A8" s="34"/>
      <c r="B8" s="38" t="s">
        <v>17</v>
      </c>
      <c r="C8" s="15">
        <v>446056.61</v>
      </c>
      <c r="D8" s="15">
        <v>39693.32</v>
      </c>
      <c r="E8" s="15">
        <f t="shared" ref="E8:E14" si="1">C8+D8</f>
        <v>485749.93</v>
      </c>
      <c r="F8" s="15">
        <v>321852.78999999998</v>
      </c>
      <c r="G8" s="15">
        <v>321192.71000000002</v>
      </c>
      <c r="H8" s="15">
        <f t="shared" ref="H8:H14" si="2">E8-F8</f>
        <v>163897.14000000001</v>
      </c>
    </row>
    <row r="9" spans="1:8">
      <c r="A9" s="34"/>
      <c r="B9" s="38" t="s">
        <v>43</v>
      </c>
      <c r="C9" s="15">
        <v>12128339.779999999</v>
      </c>
      <c r="D9" s="15">
        <v>3220117.8</v>
      </c>
      <c r="E9" s="15">
        <f t="shared" si="1"/>
        <v>15348457.579999998</v>
      </c>
      <c r="F9" s="15">
        <v>13151170.82</v>
      </c>
      <c r="G9" s="15">
        <v>13032988.08</v>
      </c>
      <c r="H9" s="15">
        <f t="shared" si="2"/>
        <v>2197286.7599999979</v>
      </c>
    </row>
    <row r="10" spans="1:8">
      <c r="A10" s="34"/>
      <c r="B10" s="38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4"/>
      <c r="B11" s="38" t="s">
        <v>23</v>
      </c>
      <c r="C11" s="15">
        <v>12599033.4</v>
      </c>
      <c r="D11" s="15">
        <v>746736.67</v>
      </c>
      <c r="E11" s="15">
        <f t="shared" si="1"/>
        <v>13345770.07</v>
      </c>
      <c r="F11" s="15">
        <v>11499094.07</v>
      </c>
      <c r="G11" s="15">
        <v>6721228.3799999999</v>
      </c>
      <c r="H11" s="15">
        <f t="shared" si="2"/>
        <v>1846676</v>
      </c>
    </row>
    <row r="12" spans="1:8">
      <c r="A12" s="34"/>
      <c r="B12" s="38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4"/>
      <c r="B13" s="38" t="s">
        <v>44</v>
      </c>
      <c r="C13" s="15">
        <v>50103631.530000001</v>
      </c>
      <c r="D13" s="15">
        <v>15820892.73</v>
      </c>
      <c r="E13" s="15">
        <f t="shared" si="1"/>
        <v>65924524.260000005</v>
      </c>
      <c r="F13" s="15">
        <v>59511001.340000004</v>
      </c>
      <c r="G13" s="15">
        <v>59363574.93</v>
      </c>
      <c r="H13" s="15">
        <f t="shared" si="2"/>
        <v>6413522.9200000018</v>
      </c>
    </row>
    <row r="14" spans="1:8">
      <c r="A14" s="34"/>
      <c r="B14" s="38" t="s">
        <v>19</v>
      </c>
      <c r="C14" s="15">
        <v>11143323.75</v>
      </c>
      <c r="D14" s="15">
        <v>2561572.59</v>
      </c>
      <c r="E14" s="15">
        <f t="shared" si="1"/>
        <v>13704896.34</v>
      </c>
      <c r="F14" s="15">
        <v>12291155.68</v>
      </c>
      <c r="G14" s="15">
        <v>12262342.369999999</v>
      </c>
      <c r="H14" s="15">
        <f t="shared" si="2"/>
        <v>1413740.6600000001</v>
      </c>
    </row>
    <row r="15" spans="1:8">
      <c r="A15" s="36"/>
      <c r="B15" s="38"/>
      <c r="C15" s="15"/>
      <c r="D15" s="15"/>
      <c r="E15" s="15"/>
      <c r="F15" s="15"/>
      <c r="G15" s="15"/>
      <c r="H15" s="15"/>
    </row>
    <row r="16" spans="1:8">
      <c r="A16" s="37" t="s">
        <v>20</v>
      </c>
      <c r="B16" s="39"/>
      <c r="C16" s="15">
        <f t="shared" ref="C16:H16" si="3">SUM(C17:C23)</f>
        <v>82327991.009999976</v>
      </c>
      <c r="D16" s="15">
        <f t="shared" si="3"/>
        <v>109172224.35000001</v>
      </c>
      <c r="E16" s="15">
        <f t="shared" si="3"/>
        <v>191500215.35999995</v>
      </c>
      <c r="F16" s="15">
        <f t="shared" si="3"/>
        <v>162245824.48000002</v>
      </c>
      <c r="G16" s="15">
        <f t="shared" si="3"/>
        <v>145533807.33000001</v>
      </c>
      <c r="H16" s="15">
        <f t="shared" si="3"/>
        <v>29254390.879999988</v>
      </c>
    </row>
    <row r="17" spans="1:8">
      <c r="A17" s="34"/>
      <c r="B17" s="38" t="s">
        <v>45</v>
      </c>
      <c r="C17" s="15">
        <v>1238773.8600000001</v>
      </c>
      <c r="D17" s="15">
        <v>80056.53</v>
      </c>
      <c r="E17" s="15">
        <f>C17+D17</f>
        <v>1318830.3900000001</v>
      </c>
      <c r="F17" s="15">
        <v>1243570.58</v>
      </c>
      <c r="G17" s="15">
        <v>1241312.92</v>
      </c>
      <c r="H17" s="15">
        <f t="shared" ref="H17:H23" si="4">E17-F17</f>
        <v>75259.810000000056</v>
      </c>
    </row>
    <row r="18" spans="1:8">
      <c r="A18" s="34"/>
      <c r="B18" s="38" t="s">
        <v>28</v>
      </c>
      <c r="C18" s="15">
        <v>70853066.709999993</v>
      </c>
      <c r="D18" s="15">
        <v>107382541.76000001</v>
      </c>
      <c r="E18" s="15">
        <f t="shared" ref="E18:E23" si="5">C18+D18</f>
        <v>178235608.47</v>
      </c>
      <c r="F18" s="15">
        <v>150008672.96000001</v>
      </c>
      <c r="G18" s="15">
        <v>133363071.64</v>
      </c>
      <c r="H18" s="15">
        <f t="shared" si="4"/>
        <v>28226935.50999999</v>
      </c>
    </row>
    <row r="19" spans="1:8">
      <c r="A19" s="34"/>
      <c r="B19" s="38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4"/>
      <c r="B20" s="38" t="s">
        <v>46</v>
      </c>
      <c r="C20" s="15">
        <v>9168207.5399999991</v>
      </c>
      <c r="D20" s="15">
        <v>1546615.91</v>
      </c>
      <c r="E20" s="15">
        <f t="shared" si="5"/>
        <v>10714823.449999999</v>
      </c>
      <c r="F20" s="15">
        <v>9964588.8800000008</v>
      </c>
      <c r="G20" s="15">
        <v>9901805.7100000009</v>
      </c>
      <c r="H20" s="15">
        <f t="shared" si="4"/>
        <v>750234.56999999844</v>
      </c>
    </row>
    <row r="21" spans="1:8">
      <c r="A21" s="34"/>
      <c r="B21" s="38" t="s">
        <v>47</v>
      </c>
      <c r="C21" s="15">
        <v>476795.35</v>
      </c>
      <c r="D21" s="15">
        <v>36300.47</v>
      </c>
      <c r="E21" s="15">
        <f t="shared" si="5"/>
        <v>513095.81999999995</v>
      </c>
      <c r="F21" s="15">
        <v>405723.56</v>
      </c>
      <c r="G21" s="15">
        <v>405013.22</v>
      </c>
      <c r="H21" s="15">
        <f t="shared" si="4"/>
        <v>107372.25999999995</v>
      </c>
    </row>
    <row r="22" spans="1:8">
      <c r="A22" s="34"/>
      <c r="B22" s="38" t="s">
        <v>48</v>
      </c>
      <c r="C22" s="15">
        <v>591147.55000000005</v>
      </c>
      <c r="D22" s="15">
        <v>126709.68</v>
      </c>
      <c r="E22" s="15">
        <f t="shared" si="5"/>
        <v>717857.23</v>
      </c>
      <c r="F22" s="15">
        <v>623268.5</v>
      </c>
      <c r="G22" s="15">
        <v>622603.84</v>
      </c>
      <c r="H22" s="15">
        <f t="shared" si="4"/>
        <v>94588.729999999981</v>
      </c>
    </row>
    <row r="23" spans="1:8">
      <c r="A23" s="34"/>
      <c r="B23" s="38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36"/>
      <c r="B24" s="38"/>
      <c r="C24" s="15"/>
      <c r="D24" s="15"/>
      <c r="E24" s="15"/>
      <c r="F24" s="15"/>
      <c r="G24" s="15"/>
      <c r="H24" s="15"/>
    </row>
    <row r="25" spans="1:8">
      <c r="A25" s="37" t="s">
        <v>49</v>
      </c>
      <c r="B25" s="39"/>
      <c r="C25" s="15">
        <f t="shared" ref="C25:H25" si="6">SUM(C26:C34)</f>
        <v>4277216.01</v>
      </c>
      <c r="D25" s="15">
        <f t="shared" si="6"/>
        <v>-44184.72</v>
      </c>
      <c r="E25" s="15">
        <f t="shared" si="6"/>
        <v>4233031.29</v>
      </c>
      <c r="F25" s="15">
        <f t="shared" si="6"/>
        <v>2730878.46</v>
      </c>
      <c r="G25" s="15">
        <f t="shared" si="6"/>
        <v>2728989.32</v>
      </c>
      <c r="H25" s="15">
        <f t="shared" si="6"/>
        <v>1502152.83</v>
      </c>
    </row>
    <row r="26" spans="1:8">
      <c r="A26" s="34"/>
      <c r="B26" s="38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4"/>
      <c r="B27" s="38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4"/>
      <c r="B28" s="38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4"/>
      <c r="B29" s="38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4"/>
      <c r="B30" s="38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4"/>
      <c r="B31" s="38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4"/>
      <c r="B32" s="38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4"/>
      <c r="B33" s="38" t="s">
        <v>51</v>
      </c>
      <c r="C33" s="15">
        <v>4277216.01</v>
      </c>
      <c r="D33" s="15">
        <v>-44184.72</v>
      </c>
      <c r="E33" s="15">
        <f t="shared" si="8"/>
        <v>4233031.29</v>
      </c>
      <c r="F33" s="15">
        <v>2730878.46</v>
      </c>
      <c r="G33" s="15">
        <v>2728989.32</v>
      </c>
      <c r="H33" s="15">
        <f t="shared" si="7"/>
        <v>1502152.83</v>
      </c>
    </row>
    <row r="34" spans="1:8">
      <c r="A34" s="34"/>
      <c r="B34" s="38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36"/>
      <c r="B35" s="38"/>
      <c r="C35" s="15"/>
      <c r="D35" s="15"/>
      <c r="E35" s="15"/>
      <c r="F35" s="15"/>
      <c r="G35" s="15"/>
      <c r="H35" s="15"/>
    </row>
    <row r="36" spans="1:8">
      <c r="A36" s="37" t="s">
        <v>32</v>
      </c>
      <c r="B36" s="39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4"/>
      <c r="B37" s="38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4"/>
      <c r="B38" s="38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4"/>
      <c r="B39" s="38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4"/>
      <c r="B40" s="38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36"/>
      <c r="B41" s="38"/>
      <c r="C41" s="15"/>
      <c r="D41" s="15"/>
      <c r="E41" s="15"/>
      <c r="F41" s="15"/>
      <c r="G41" s="15"/>
      <c r="H41" s="15"/>
    </row>
    <row r="42" spans="1:8">
      <c r="A42" s="42"/>
      <c r="B42" s="43" t="s">
        <v>53</v>
      </c>
      <c r="C42" s="22">
        <f t="shared" ref="C42:H42" si="12">SUM(C36+C25+C16+C6)</f>
        <v>193914776.40999997</v>
      </c>
      <c r="D42" s="22">
        <f t="shared" si="12"/>
        <v>137076070.53</v>
      </c>
      <c r="E42" s="22">
        <f t="shared" si="12"/>
        <v>330990846.93999994</v>
      </c>
      <c r="F42" s="22">
        <f t="shared" si="12"/>
        <v>286573867.79000002</v>
      </c>
      <c r="G42" s="22">
        <f t="shared" si="12"/>
        <v>264203566.83000001</v>
      </c>
      <c r="H42" s="22">
        <f t="shared" si="12"/>
        <v>44416979.149999991</v>
      </c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2018-03-08T21:21:25Z</cp:lastPrinted>
  <dcterms:created xsi:type="dcterms:W3CDTF">2014-02-10T03:37:14Z</dcterms:created>
  <dcterms:modified xsi:type="dcterms:W3CDTF">2019-08-01T19:14:31Z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